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995" windowHeight="12090" tabRatio="821"/>
  </bookViews>
  <sheets>
    <sheet name="1.财政拨款收支总表" sheetId="2" r:id="rId1"/>
    <sheet name="2.支出预算表" sheetId="3" r:id="rId2"/>
    <sheet name="3.基本支出预算表" sheetId="4" r:id="rId3"/>
    <sheet name="4.三公" sheetId="5" r:id="rId4"/>
    <sheet name="5.政府性基金" sheetId="6" r:id="rId5"/>
    <sheet name="6.部门收支总表" sheetId="7" r:id="rId6"/>
    <sheet name="7.收入总表" sheetId="8" r:id="rId7"/>
    <sheet name="8.支出总表" sheetId="9" r:id="rId8"/>
    <sheet name="9.政府采购" sheetId="10" r:id="rId9"/>
    <sheet name="10.整体绩效目标" sheetId="11" r:id="rId10"/>
    <sheet name="11.项目绩效" sheetId="12" r:id="rId11"/>
  </sheets>
  <calcPr calcId="144525"/>
</workbook>
</file>

<file path=xl/sharedStrings.xml><?xml version="1.0" encoding="utf-8"?>
<sst xmlns="http://schemas.openxmlformats.org/spreadsheetml/2006/main" count="848" uniqueCount="378">
  <si>
    <t>表1</t>
  </si>
  <si>
    <t>后坪乡2023年财政拨款收支总表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</si>
  <si>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</si>
  <si>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</si>
  <si>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</si>
  <si>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</si>
  <si>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</si>
  <si>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</si>
  <si>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</si>
  <si>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</si>
  <si>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</si>
  <si>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</si>
  <si>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</si>
  <si>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</si>
  <si>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</si>
  <si>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</si>
  <si>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国防支出</t>
  </si>
  <si>
    <t>国有资本经营预算资金</t>
  </si>
  <si>
    <t>文化旅游体育与传媒支出</t>
  </si>
  <si>
    <t>社会保障和就业支出</t>
  </si>
  <si>
    <t>卫生健康支出</t>
  </si>
  <si>
    <t>城乡社区支出</t>
  </si>
  <si>
    <t>农林水支出</t>
  </si>
  <si>
    <t>住房保障支出</t>
  </si>
  <si>
    <t>二、上年结转</t>
  </si>
  <si>
    <t>二、结转下年</t>
  </si>
  <si>
    <t>一般公共预算拨款</t>
  </si>
  <si>
    <t>政府性基金预算拨款</t>
  </si>
  <si>
    <t>国有资本经营收入</t>
  </si>
  <si>
    <t>收入合计</t>
  </si>
  <si>
    <t>支出合计</t>
  </si>
  <si>
    <t>表2</t>
  </si>
  <si>
    <t>后坪乡2023年一般公共预算财政拨款支出预算表</t>
  </si>
  <si>
    <t>功能分类科目</t>
  </si>
  <si>
    <t>2023年预算数</t>
  </si>
  <si>
    <t xml:space="preserve"> 科目编码</t>
  </si>
  <si>
    <t>科目名称</t>
  </si>
  <si>
    <t>总计</t>
  </si>
  <si>
    <t xml:space="preserve">基本支出 </t>
  </si>
  <si>
    <t xml:space="preserve">项目支出 </t>
  </si>
  <si>
    <t>201</t>
  </si>
  <si>
    <t xml:space="preserve"> 20101</t>
  </si>
  <si>
    <t xml:space="preserve">  人大事务</t>
  </si>
  <si>
    <t xml:space="preserve">  2010101</t>
  </si>
  <si>
    <t xml:space="preserve">   行政运行</t>
  </si>
  <si>
    <t xml:space="preserve"> 20103</t>
  </si>
  <si>
    <r>
      <rPr>
        <sz val="9"/>
        <color rgb="FF000000"/>
        <rFont val="Arial"/>
        <charset val="134"/>
      </rPr>
      <t> </t>
    </r>
    <r>
      <rPr>
        <sz val="9"/>
        <color rgb="FF000000"/>
        <rFont val="方正仿宋_GBK"/>
        <charset val="134"/>
      </rPr>
      <t xml:space="preserve"> 政府办公厅（室）及相关机构事务</t>
    </r>
  </si>
  <si>
    <t xml:space="preserve">  2010301</t>
  </si>
  <si>
    <t xml:space="preserve"> 20106</t>
  </si>
  <si>
    <t xml:space="preserve">  财政事务</t>
  </si>
  <si>
    <t xml:space="preserve">  2010601</t>
  </si>
  <si>
    <t xml:space="preserve"> 20131</t>
  </si>
  <si>
    <t xml:space="preserve">  党委办公厅（室）及相关机构事务</t>
  </si>
  <si>
    <t xml:space="preserve">  2013101</t>
  </si>
  <si>
    <t>203</t>
  </si>
  <si>
    <t xml:space="preserve"> 20306</t>
  </si>
  <si>
    <t xml:space="preserve">  国防动员</t>
  </si>
  <si>
    <t xml:space="preserve">  2030607</t>
  </si>
  <si>
    <t xml:space="preserve">   民兵</t>
  </si>
  <si>
    <t>207</t>
  </si>
  <si>
    <t xml:space="preserve"> 20701</t>
  </si>
  <si>
    <t xml:space="preserve">  文化和旅游</t>
  </si>
  <si>
    <t xml:space="preserve">  2070109</t>
  </si>
  <si>
    <t xml:space="preserve">   群众文化</t>
  </si>
  <si>
    <t>208</t>
  </si>
  <si>
    <t xml:space="preserve"> 20801</t>
  </si>
  <si>
    <t xml:space="preserve">  人力资源和社会保障管理事务</t>
  </si>
  <si>
    <t xml:space="preserve">  2080109</t>
  </si>
  <si>
    <t xml:space="preserve">   社会保险经办机构</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</si>
  <si>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</si>
  <si>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</si>
  <si>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</si>
  <si>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</si>
  <si>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</si>
  <si>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</si>
  <si>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</si>
  <si>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</si>
  <si>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20828</t>
  </si>
  <si>
    <t xml:space="preserve"> 退役军人管理事务</t>
  </si>
  <si>
    <t xml:space="preserve">  2082850</t>
  </si>
  <si>
    <t xml:space="preserve">   事业运行</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</si>
  <si>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</si>
  <si>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</si>
  <si>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</si>
  <si>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</si>
  <si>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</si>
  <si>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</si>
  <si>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</si>
  <si>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</si>
  <si>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</si>
  <si>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212</t>
  </si>
  <si>
    <t xml:space="preserve"> 21201</t>
  </si>
  <si>
    <t xml:space="preserve"> 城乡社区管理事务</t>
  </si>
  <si>
    <t xml:space="preserve">  2120104</t>
  </si>
  <si>
    <t xml:space="preserve">  城管执法</t>
  </si>
  <si>
    <t>213</t>
  </si>
  <si>
    <t xml:space="preserve"> 21301</t>
  </si>
  <si>
    <t xml:space="preserve"> 农业</t>
  </si>
  <si>
    <t xml:space="preserve">  2130104</t>
  </si>
  <si>
    <t xml:space="preserve">  事业运行</t>
  </si>
  <si>
    <t xml:space="preserve"> 21302</t>
  </si>
  <si>
    <t xml:space="preserve"> 林业和草原</t>
  </si>
  <si>
    <t xml:space="preserve">  2130204</t>
  </si>
  <si>
    <t xml:space="preserve">  事业机构</t>
  </si>
  <si>
    <t xml:space="preserve"> 21305</t>
  </si>
  <si>
    <t xml:space="preserve"> 扶贫</t>
  </si>
  <si>
    <t xml:space="preserve">  2130550</t>
  </si>
  <si>
    <t xml:space="preserve">  扶贫事业机构</t>
  </si>
  <si>
    <t xml:space="preserve"> 21307</t>
  </si>
  <si>
    <t xml:space="preserve"> 农村综合改革</t>
  </si>
  <si>
    <t xml:space="preserve">  2130705</t>
  </si>
  <si>
    <t xml:space="preserve">  对村民委员会和村党支部的补助</t>
  </si>
  <si>
    <t>221</t>
  </si>
  <si>
    <t xml:space="preserve"> 22102</t>
  </si>
  <si>
    <t xml:space="preserve"> 住房改革支出</t>
  </si>
  <si>
    <t xml:space="preserve">  2210201</t>
  </si>
  <si>
    <t xml:space="preserve">  住房公积金</t>
  </si>
  <si>
    <t>备注：本表反映当年一般公共预算财政拨款支出情况。</t>
  </si>
  <si>
    <t>表3</t>
  </si>
  <si>
    <t>后坪乡2023年一般公共预算财政拨款基本支出预算表</t>
  </si>
  <si>
    <t>经济分类科目</t>
  </si>
  <si>
    <t>2023年基本支出</t>
  </si>
  <si>
    <t>科目编码</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</si>
  <si>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</si>
  <si>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</si>
  <si>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</si>
  <si>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</si>
  <si>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</si>
  <si>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</si>
  <si>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</si>
  <si>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</si>
  <si>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30103</t>
    </r>
  </si>
  <si>
    <r>
      <rPr>
        <sz val="10"/>
        <color rgb="FF000000"/>
        <rFont val="方正仿宋_GBK"/>
        <charset val="134"/>
      </rPr>
      <t> 奖金</t>
    </r>
  </si>
  <si>
    <r>
      <rPr>
        <sz val="10"/>
        <color rgb="FF000000"/>
        <rFont val="方正仿宋_GBK"/>
        <charset val="134"/>
      </rPr>
      <t> </t>
    </r>
    <r>
      <rPr>
        <sz val="10"/>
        <color rgb="FF000000"/>
        <rFont val="方正仿宋_GBK"/>
        <charset val="134"/>
      </rPr>
      <t>30106</t>
    </r>
  </si>
  <si>
    <t xml:space="preserve"> 伙食费补助</t>
  </si>
  <si>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</si>
  <si>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</si>
  <si>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</si>
  <si>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</si>
  <si>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</si>
  <si>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</si>
  <si>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</si>
  <si>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</si>
  <si>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t>
    </r>
    <r>
      <rPr>
        <sz val="10"/>
        <color rgb="FF000000"/>
        <rFont val="方正仿宋_GBK"/>
        <charset val="134"/>
      </rPr>
      <t>30111</t>
    </r>
  </si>
  <si>
    <r>
      <rPr>
        <sz val="10"/>
        <color rgb="FF000000"/>
        <rFont val="方正仿宋_GBK"/>
        <charset val="134"/>
      </rPr>
      <t> </t>
    </r>
    <r>
      <rPr>
        <sz val="10"/>
        <color rgb="FF000000"/>
        <rFont val="方正仿宋_GBK"/>
        <charset val="134"/>
      </rPr>
      <t>公务员医疗补助缴费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</si>
  <si>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</si>
  <si>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</si>
  <si>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</si>
  <si>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</si>
  <si>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t>
    </r>
    <r>
      <rPr>
        <sz val="10"/>
        <color rgb="FF000000"/>
        <rFont val="方正仿宋_GBK"/>
        <charset val="134"/>
      </rPr>
      <t>30114</t>
    </r>
  </si>
  <si>
    <r>
      <rPr>
        <sz val="10"/>
        <color rgb="FF000000"/>
        <rFont val="方正仿宋_GBK"/>
        <charset val="134"/>
      </rPr>
      <t> </t>
    </r>
    <r>
      <rPr>
        <sz val="10"/>
        <color rgb="FF000000"/>
        <rFont val="方正仿宋_GBK"/>
        <charset val="134"/>
      </rPr>
      <t>医疗费</t>
    </r>
  </si>
  <si>
    <r>
      <rPr>
        <sz val="10"/>
        <color rgb="FF000000"/>
        <rFont val="方正仿宋_GBK"/>
        <charset val="134"/>
      </rPr>
      <t> </t>
    </r>
    <r>
      <rPr>
        <sz val="10"/>
        <color rgb="FF000000"/>
        <rFont val="方正仿宋_GBK"/>
        <charset val="134"/>
      </rPr>
      <t>30199</t>
    </r>
  </si>
  <si>
    <r>
      <rPr>
        <sz val="10"/>
        <color rgb="FF000000"/>
        <rFont val="方正仿宋_GBK"/>
        <charset val="134"/>
      </rPr>
      <t> </t>
    </r>
    <r>
      <rPr>
        <sz val="10"/>
        <color rgb="FF000000"/>
        <rFont val="方正仿宋_GBK"/>
        <charset val="134"/>
      </rPr>
      <t>其他工资福利支出</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</si>
  <si>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</si>
  <si>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</si>
  <si>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</si>
  <si>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</si>
  <si>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30202</t>
    </r>
  </si>
  <si>
    <r>
      <rPr>
        <sz val="10"/>
        <color rgb="FF000000"/>
        <rFont val="方正仿宋_GBK"/>
        <charset val="134"/>
      </rPr>
      <t> 印刷费</t>
    </r>
  </si>
  <si>
    <r>
      <rPr>
        <sz val="10"/>
        <color rgb="FF000000"/>
        <rFont val="方正仿宋_GBK"/>
        <charset val="134"/>
      </rPr>
      <t> 30203</t>
    </r>
  </si>
  <si>
    <r>
      <rPr>
        <sz val="10"/>
        <color rgb="FF000000"/>
        <rFont val="方正仿宋_GBK"/>
        <charset val="134"/>
      </rPr>
      <t> 咨询费</t>
    </r>
  </si>
  <si>
    <r>
      <rPr>
        <sz val="10"/>
        <color rgb="FF000000"/>
        <rFont val="方正仿宋_GBK"/>
        <charset val="134"/>
      </rPr>
      <t> 30205</t>
    </r>
  </si>
  <si>
    <r>
      <rPr>
        <sz val="10"/>
        <color rgb="FF000000"/>
        <rFont val="方正仿宋_GBK"/>
        <charset val="134"/>
      </rPr>
      <t> 水费</t>
    </r>
  </si>
  <si>
    <r>
      <rPr>
        <sz val="10"/>
        <color rgb="FF000000"/>
        <rFont val="方正仿宋_GBK"/>
        <charset val="134"/>
      </rPr>
      <t> 30206</t>
    </r>
  </si>
  <si>
    <r>
      <rPr>
        <sz val="10"/>
        <color rgb="FF000000"/>
        <rFont val="方正仿宋_GBK"/>
        <charset val="134"/>
      </rPr>
      <t> 电费</t>
    </r>
  </si>
  <si>
    <r>
      <rPr>
        <sz val="10"/>
        <color rgb="FF000000"/>
        <rFont val="方正仿宋_GBK"/>
        <charset val="134"/>
      </rPr>
      <t> 30207</t>
    </r>
  </si>
  <si>
    <r>
      <rPr>
        <sz val="10"/>
        <color rgb="FF000000"/>
        <rFont val="方正仿宋_GBK"/>
        <charset val="134"/>
      </rPr>
      <t> 邮电费</t>
    </r>
  </si>
  <si>
    <r>
      <rPr>
        <sz val="10"/>
        <color rgb="FF000000"/>
        <rFont val="方正仿宋_GBK"/>
        <charset val="134"/>
      </rPr>
      <t> 30211</t>
    </r>
  </si>
  <si>
    <r>
      <rPr>
        <sz val="10"/>
        <color rgb="FF000000"/>
        <rFont val="方正仿宋_GBK"/>
        <charset val="134"/>
      </rPr>
      <t> 差旅费</t>
    </r>
  </si>
  <si>
    <r>
      <rPr>
        <sz val="10"/>
        <color rgb="FF000000"/>
        <rFont val="方正仿宋_GBK"/>
        <charset val="134"/>
      </rPr>
      <t> 30213</t>
    </r>
  </si>
  <si>
    <r>
      <rPr>
        <sz val="10"/>
        <color rgb="FF000000"/>
        <rFont val="方正仿宋_GBK"/>
        <charset val="134"/>
      </rPr>
      <t> 维修（护）费</t>
    </r>
  </si>
  <si>
    <r>
      <rPr>
        <sz val="10"/>
        <color rgb="FF000000"/>
        <rFont val="方正仿宋_GBK"/>
        <charset val="134"/>
      </rPr>
      <t> 30215</t>
    </r>
  </si>
  <si>
    <r>
      <rPr>
        <sz val="10"/>
        <color rgb="FF000000"/>
        <rFont val="Arial"/>
        <charset val="134"/>
      </rPr>
      <t xml:space="preserve">   </t>
    </r>
    <r>
      <rPr>
        <sz val="10"/>
        <color rgb="FF000000"/>
        <rFont val="方正仿宋_GBK"/>
        <charset val="134"/>
      </rPr>
      <t>会议费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</si>
  <si>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</si>
  <si>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</si>
  <si>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30217</t>
    </r>
  </si>
  <si>
    <r>
      <rPr>
        <sz val="10"/>
        <color rgb="FF000000"/>
        <rFont val="方正仿宋_GBK"/>
        <charset val="134"/>
      </rPr>
      <t> 公务接待费</t>
    </r>
  </si>
  <si>
    <r>
      <rPr>
        <sz val="10"/>
        <color rgb="FF000000"/>
        <rFont val="方正仿宋_GBK"/>
        <charset val="134"/>
      </rPr>
      <t> 30226</t>
    </r>
  </si>
  <si>
    <r>
      <rPr>
        <sz val="10"/>
        <color rgb="FF000000"/>
        <rFont val="方正仿宋_GBK"/>
        <charset val="134"/>
      </rPr>
      <t> 劳务费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</si>
  <si>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</si>
  <si>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</si>
  <si>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30231</t>
    </r>
  </si>
  <si>
    <r>
      <rPr>
        <sz val="10"/>
        <color rgb="FF000000"/>
        <rFont val="方正仿宋_GBK"/>
        <charset val="134"/>
      </rPr>
      <t> 公务用车运行维护费</t>
    </r>
  </si>
  <si>
    <r>
      <rPr>
        <sz val="10"/>
        <color rgb="FF000000"/>
        <rFont val="方正仿宋_GBK"/>
        <charset val="134"/>
      </rPr>
      <t> 30239</t>
    </r>
  </si>
  <si>
    <r>
      <rPr>
        <sz val="10"/>
        <color rgb="FF000000"/>
        <rFont val="方正仿宋_GBK"/>
        <charset val="134"/>
      </rPr>
      <t> 其他交通费用</t>
    </r>
  </si>
  <si>
    <r>
      <rPr>
        <sz val="10"/>
        <color rgb="FF000000"/>
        <rFont val="方正仿宋_GBK"/>
        <charset val="134"/>
      </rPr>
      <t> 30299</t>
    </r>
  </si>
  <si>
    <r>
      <rPr>
        <sz val="10"/>
        <color rgb="FF000000"/>
        <rFont val="方正仿宋_GBK"/>
        <charset val="134"/>
      </rPr>
      <t> 其他商品和服务支出</t>
    </r>
  </si>
  <si>
    <t>303</t>
  </si>
  <si>
    <t>对个人和家庭的补助</t>
  </si>
  <si>
    <r>
      <rPr>
        <sz val="10"/>
        <color rgb="FF000000"/>
        <rFont val="方正仿宋_GBK"/>
        <charset val="134"/>
      </rPr>
      <t> 30305</t>
    </r>
  </si>
  <si>
    <r>
      <rPr>
        <sz val="10"/>
        <color rgb="FF000000"/>
        <rFont val="方正仿宋_GBK"/>
        <charset val="134"/>
      </rPr>
      <t> 生活补助</t>
    </r>
  </si>
  <si>
    <r>
      <rPr>
        <sz val="10"/>
        <color rgb="FF000000"/>
        <rFont val="方正仿宋_GBK"/>
        <charset val="134"/>
      </rPr>
      <t> 30307</t>
    </r>
  </si>
  <si>
    <r>
      <rPr>
        <sz val="10"/>
        <color rgb="FF000000"/>
        <rFont val="方正仿宋_GBK"/>
        <charset val="134"/>
      </rPr>
      <t> 医疗费补助</t>
    </r>
  </si>
  <si>
    <r>
      <rPr>
        <sz val="10"/>
        <color rgb="FF000000"/>
        <rFont val="方正仿宋_GBK"/>
        <charset val="134"/>
      </rPr>
      <t> </t>
    </r>
    <r>
      <rPr>
        <sz val="10"/>
        <color rgb="FF000000"/>
        <rFont val="方正仿宋_GBK"/>
        <charset val="134"/>
      </rPr>
      <t>30399</t>
    </r>
  </si>
  <si>
    <t xml:space="preserve"> 其他对个人和家庭的补助</t>
  </si>
  <si>
    <t>表4</t>
  </si>
  <si>
    <t>后坪乡2023年一般公共预算“三公”经费支出表</t>
  </si>
  <si>
    <t>因公出国（境）费</t>
  </si>
  <si>
    <t>公务用车购置及运行费</t>
  </si>
  <si>
    <t>公务接待费</t>
  </si>
  <si>
    <t>小计</t>
  </si>
  <si>
    <t>公务用车购置费</t>
  </si>
  <si>
    <t>公务用车运行费</t>
  </si>
  <si>
    <t>表5</t>
  </si>
  <si>
    <t>后坪乡2023年政府性基金预算支出表</t>
  </si>
  <si>
    <t>本年政府性基金预算财政拨款支出</t>
  </si>
  <si>
    <r>
      <rPr>
        <sz val="10"/>
        <color rgb="FF000000"/>
        <rFont val="方正仿宋_GBK"/>
        <charset val="134"/>
      </rPr>
      <t> </t>
    </r>
  </si>
  <si>
    <r>
      <rPr>
        <sz val="10"/>
        <color rgb="FF000000"/>
        <rFont val="方正仿宋_GBK"/>
        <charset val="134"/>
      </rPr>
      <t>  </t>
    </r>
  </si>
  <si>
    <t>备注：本年本单位无政府性基金预算收支。</t>
  </si>
  <si>
    <t>表6</t>
  </si>
  <si>
    <t>后坪乡2023年部门收支总表</t>
  </si>
  <si>
    <t>11</t>
  </si>
  <si>
    <t>财政专户管理资金</t>
  </si>
  <si>
    <t>事业收入资金</t>
  </si>
  <si>
    <t>上级补助收入资金</t>
  </si>
  <si>
    <t xml:space="preserve">附属单位上缴收入资金 </t>
  </si>
  <si>
    <t>事业单位经营收入资金</t>
  </si>
  <si>
    <t xml:space="preserve">其他收入资金 </t>
  </si>
  <si>
    <t>表7</t>
  </si>
  <si>
    <t>后坪乡2023年部门收入总表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</si>
  <si>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</si>
  <si>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</si>
  <si>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</si>
  <si>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</si>
  <si>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</si>
  <si>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</si>
  <si>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</si>
  <si>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</si>
  <si>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</si>
  <si>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</si>
  <si>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10"/>
        <color rgb="FF000000"/>
        <rFont val="方正仿宋_GBK"/>
        <charset val="134"/>
      </rPr>
      <t> </t>
    </r>
    <r>
      <rPr>
        <sz val="9"/>
        <color rgb="FF000000"/>
        <rFont val="方正仿宋_GBK"/>
        <charset val="134"/>
      </rPr>
      <t xml:space="preserve"> 政府办公厅（室）及相关机构事务</t>
    </r>
  </si>
  <si>
    <t>表8</t>
  </si>
  <si>
    <t>后坪乡2023年部门支出总表</t>
  </si>
  <si>
    <t>基本支出</t>
  </si>
  <si>
    <t>项目支出</t>
  </si>
  <si>
    <t>表9</t>
  </si>
  <si>
    <t>后坪乡2023年政府采购预算明细表</t>
  </si>
  <si>
    <t>项目编号</t>
  </si>
  <si>
    <t>A</t>
  </si>
  <si>
    <t>货物：菜籽油</t>
  </si>
  <si>
    <t>货物：大米</t>
  </si>
  <si>
    <t>货物：A4纸等办公用品</t>
  </si>
  <si>
    <t>货物：越野车</t>
  </si>
  <si>
    <t>表10</t>
  </si>
  <si>
    <t>后坪乡2023年整体绩效目标表</t>
  </si>
  <si>
    <t>部门(单位)名称</t>
  </si>
  <si>
    <t>509-重庆市武隆区后坪苗族土家族乡人民政府</t>
  </si>
  <si>
    <t>部门支出预算数</t>
  </si>
  <si>
    <t>当年整体绩效目标</t>
  </si>
  <si>
    <t xml:space="preserve">    我乡2023年整体支出预算资金1322.61万元。其中基本支出1064.98万元，项目支出257.63万元。预算对象涉及200余人，惠及群众约0.73万人，服务群众满意度达95%以上，提高行政运行能力达95%以上。</t>
  </si>
  <si>
    <t>绩效指标</t>
  </si>
  <si>
    <t>指标</t>
  </si>
  <si>
    <t>指标权重</t>
  </si>
  <si>
    <t>计量单位</t>
  </si>
  <si>
    <t>指标性质</t>
  </si>
  <si>
    <t>指标值</t>
  </si>
  <si>
    <t>产出指标—数量指标—涉及预算人员范围</t>
  </si>
  <si>
    <t>人</t>
  </si>
  <si>
    <t>≥</t>
  </si>
  <si>
    <t>产出指标—质量指标—提高行政管理能力</t>
  </si>
  <si>
    <t>%</t>
  </si>
  <si>
    <t>产出指标—时效指标—持续支出月数</t>
  </si>
  <si>
    <t>月</t>
  </si>
  <si>
    <t>＝</t>
  </si>
  <si>
    <t>效益指标—社会效益指标—带动群众发展人数</t>
  </si>
  <si>
    <t>万人</t>
  </si>
  <si>
    <t>效益指标—可持续发展指标—确保社会和谐稳定</t>
  </si>
  <si>
    <t>满意度指标—服务对象满意度指标—受益干部满意度</t>
  </si>
  <si>
    <t>满意度指标—服务对象满意度指标—受益群众满意度</t>
  </si>
  <si>
    <t>成本指标—经济成本指标—公用经费支出资金</t>
  </si>
  <si>
    <t>万元</t>
  </si>
  <si>
    <t>≤</t>
  </si>
  <si>
    <t>成本指标—经济成本指标—人员经费支出资金</t>
  </si>
  <si>
    <t>成本指标—经济成本指标—项目经费支出资金</t>
  </si>
  <si>
    <t>联系人：黄东</t>
  </si>
  <si>
    <t>联系电话：023-77798590</t>
  </si>
  <si>
    <t>表11.1</t>
  </si>
  <si>
    <t>后坪乡项目绩效目标表</t>
  </si>
  <si>
    <t>(2023年度)</t>
  </si>
  <si>
    <t>填报单位：</t>
  </si>
  <si>
    <t>509001-重庆市武隆区后坪苗族土家族乡人民政府(本级)</t>
  </si>
  <si>
    <t>项目名称</t>
  </si>
  <si>
    <t>50015622T000000071207-农村综合改革转移支付（后坪乡）</t>
  </si>
  <si>
    <t>项目负责人及联系电话</t>
  </si>
  <si>
    <t>主管部门</t>
  </si>
  <si>
    <t>实施单位</t>
  </si>
  <si>
    <t>预算执行率权重(%)：</t>
  </si>
  <si>
    <t>资金情况
（万元）</t>
  </si>
  <si>
    <t>年度资金总额：</t>
  </si>
  <si>
    <t>其中：财政拨款</t>
  </si>
  <si>
    <t xml:space="preserve"> 其他资金</t>
  </si>
  <si>
    <t>总
体
目
标</t>
  </si>
  <si>
    <t>（1）下辖村数量6个。包括文凤村、中岭村、高坪村、双联村、白鹤村、白石村。
（2）保障人数138人。其中，村干部36人（村五职和本土人才，根据武隆委组发〔2021〕9号文件，文凤村增设1名专职干部），村民小组长33人，村总支下设书记6人，村党小组组长33人，村务监督委员会18人，交通劝导员12人。
（3）村社干部补助总额152.65万元，其中，村干部补助（村五职和本土人才）99.99万元，村民小组长补助23.76万元，村总支下设书记补助2.16万元，村党小组组长补助7.92万元，村务监督委员会补助4.18万元，交通劝导员补助8.64万元，两委其他成员及其他村干部补贴6万元。
（4）村级公用经费金额30万元。其中，村级组织办公经费12万元（2万/村），服务群众专项工作经费12万元（2万/村），绩效考核资励6万元（1万/村）。
（5）管理办法：乡纪委牵头，各办室配合，按月对村社干部进行考核打分,。基本工资的70%作为基础部分，按月发放；剩下的30%作为考核部分，按季发放。
（6）执行文件和标准，详见“项目基本信息表”中的附件，武隆委组发〔2021〕9号、武隆委组发〔2022〕26号、后坪乡2022年村委运转经费测算表。</t>
  </si>
  <si>
    <t>绩
效
指
标</t>
  </si>
  <si>
    <t>一级指标</t>
  </si>
  <si>
    <t>二级指标</t>
  </si>
  <si>
    <t>三级指标</t>
  </si>
  <si>
    <t>度量单位</t>
  </si>
  <si>
    <t>权重（%）</t>
  </si>
  <si>
    <t>效益指标</t>
  </si>
  <si>
    <t>社会效益指标</t>
  </si>
  <si>
    <t>村民幸福指数提升</t>
  </si>
  <si>
    <t>90</t>
  </si>
  <si>
    <t>15</t>
  </si>
  <si>
    <t>可持续影响指标</t>
  </si>
  <si>
    <t>确保社会和谐稳定</t>
  </si>
  <si>
    <t>95</t>
  </si>
  <si>
    <t>产出指标</t>
  </si>
  <si>
    <t>时效指标</t>
  </si>
  <si>
    <t>2022年全年</t>
  </si>
  <si>
    <t>12</t>
  </si>
  <si>
    <t>10</t>
  </si>
  <si>
    <t>成本指标</t>
  </si>
  <si>
    <t>村社干部补助总额</t>
  </si>
  <si>
    <t>152.65</t>
  </si>
  <si>
    <t>村级公用经费总额</t>
  </si>
  <si>
    <t>30</t>
  </si>
  <si>
    <t>数量指标</t>
  </si>
  <si>
    <t>运转经费村数</t>
  </si>
  <si>
    <t>6</t>
  </si>
  <si>
    <t>个</t>
  </si>
  <si>
    <t>5</t>
  </si>
  <si>
    <t>保障人数</t>
  </si>
  <si>
    <t>138</t>
  </si>
  <si>
    <t>质量指标</t>
  </si>
  <si>
    <t>人均工资发放到位率</t>
  </si>
  <si>
    <t>100</t>
  </si>
  <si>
    <t>满意度指标</t>
  </si>
  <si>
    <t>服务对象满意度指标</t>
  </si>
  <si>
    <t>村民满意度</t>
  </si>
  <si>
    <t>项目绩效目标表</t>
  </si>
  <si>
    <t>50015622T000000071197-临聘人员支出（后坪乡）</t>
  </si>
  <si>
    <t>（1）保障人数：5人，其中驾驶员1人，安监协勤4人；
（2）工资标准：驾驶员2800元/月，安监协勤2400元/月；
（3）保障金额21.69万元：驾驶员工资3.36万元，社保1.31万元，管理服务费0.06万元；安监协勤工资11.52万元，社保5.2万元，管理服务费0.24万元；
（4）管理办法：驾驶员归口乡党政办，安监协勤归口乡安监办；
（5）执行文件和标准，详见附件，武隆编办〔2016〕149号、武隆人社发〔2017〕31号。</t>
  </si>
  <si>
    <t>临聘人员管理费</t>
  </si>
  <si>
    <t>0.3</t>
  </si>
  <si>
    <t>万元/年</t>
  </si>
  <si>
    <t>临聘人员社保</t>
  </si>
  <si>
    <t>6.5</t>
  </si>
  <si>
    <t>临聘人员工资</t>
  </si>
  <si>
    <t>14.88</t>
  </si>
  <si>
    <t>临聘人员满意度</t>
  </si>
  <si>
    <t>经济效益指标</t>
  </si>
  <si>
    <t>实际支出超预算比例</t>
  </si>
  <si>
    <t>0</t>
  </si>
  <si>
    <t>确保社会稳定（解决就业）</t>
  </si>
  <si>
    <t>50015622T000000071174-遗属补助（后坪乡）</t>
  </si>
  <si>
    <t xml:space="preserve">    （1）妥善解决了机关事业单位工作人员去世后其部分遗属生活困难的问题，给予遗属人员定期生活困难补助；
    （2）保障人数3人；
    （3）保障标准每月915元/人*2人，每月913元/人*1人；
    （4）保障金额3.2916万元；
    （5）管理办法：乡组织办、财政办按月核实遗属人员死亡情况，安季发放遗属补助；
    （6）执行文件和标准，详见“项目基本信息表”中的附件，武隆人社发〔2019〕115号。</t>
  </si>
  <si>
    <t>遗属补助发放标准</t>
  </si>
  <si>
    <t>2743</t>
  </si>
  <si>
    <t>元/月</t>
  </si>
  <si>
    <t>遗属补助发放人数</t>
  </si>
  <si>
    <t>3</t>
  </si>
  <si>
    <t>2023年全年</t>
  </si>
  <si>
    <t>遗属补助发放总额</t>
  </si>
  <si>
    <t>3.2916</t>
  </si>
  <si>
    <t>遗属补助发放到位率</t>
  </si>
  <si>
    <t>遗属人员满意度</t>
  </si>
  <si>
    <t>50015623T000003435065-场镇提升工程项目（后坪乡）</t>
  </si>
  <si>
    <t>根据后坪乡场镇面积和场镇提升建设工程任务量，按照1类50万元/年的标准安排场镇提升工程专项转移支付，此专项转移支付安排4年。</t>
  </si>
  <si>
    <t>项目持续使用年限</t>
  </si>
  <si>
    <t>年</t>
  </si>
  <si>
    <t>受益群众人口数</t>
  </si>
  <si>
    <t>7400</t>
  </si>
  <si>
    <t>停车位</t>
  </si>
  <si>
    <t>40</t>
  </si>
  <si>
    <t>建筑外立面改造</t>
  </si>
  <si>
    <t>1428</t>
  </si>
  <si>
    <t>平方米</t>
  </si>
  <si>
    <t>场镇步道维修整治</t>
  </si>
  <si>
    <t>5714</t>
  </si>
  <si>
    <t>项目完工及时率</t>
  </si>
  <si>
    <t>项目验收合格率</t>
  </si>
  <si>
    <t>建筑外立面改造（1428平方米）</t>
  </si>
  <si>
    <t>场镇步道维修整治（5714平方米）</t>
  </si>
  <si>
    <t>20</t>
  </si>
  <si>
    <t>停车位（40个）</t>
  </si>
  <si>
    <t>受益群众满意度</t>
  </si>
  <si>
    <t>98</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</si>
</sst>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56">
    <font>
      <sz val="11"/>
      <color indexed="8"/>
      <name val="宋体"/>
      <charset val="1"/>
      <scheme val="minor"/>
    </font>
    <font>
      <sz val="10"/>
      <name val="方正仿宋_GBK"/>
      <charset val="134"/>
    </font>
    <font>
      <sz val="10"/>
      <name val="方正仿宋_GBK"/>
      <charset val="1"/>
    </font>
    <font>
      <b/>
      <sz val="14"/>
      <color rgb="FF000000"/>
      <name val="方正仿宋_GBK"/>
      <charset val="134"/>
    </font>
    <font>
      <b/>
      <sz val="14"/>
      <name val="方正仿宋_GBK"/>
      <charset val="134"/>
    </font>
    <font>
      <sz val="10"/>
      <color rgb="FF000000"/>
      <name val="方正仿宋_GBK"/>
      <charset val="134"/>
    </font>
    <font>
      <sz val="9"/>
      <name val="SimSun"/>
      <charset val="134"/>
    </font>
    <font>
      <sz val="10"/>
      <color rgb="FF000000"/>
      <name val="方正楷体_GBK"/>
      <charset val="134"/>
    </font>
    <font>
      <sz val="19"/>
      <color rgb="FF000000"/>
      <name val="方正小标宋_GBK"/>
      <charset val="134"/>
    </font>
    <font>
      <b/>
      <sz val="12"/>
      <color rgb="FF000000"/>
      <name val="方正仿宋_GBK"/>
      <charset val="134"/>
    </font>
    <font>
      <sz val="10"/>
      <color rgb="FF000000"/>
      <name val="Times New Roman"/>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9"/>
      <color rgb="FF000000"/>
      <name val="SimSun"/>
      <charset val="134"/>
    </font>
    <font>
      <sz val="14"/>
      <color rgb="FF000000"/>
      <name val="方正黑体_GBK"/>
      <charset val="134"/>
    </font>
    <font>
      <sz val="9"/>
      <color rgb="FF000000"/>
      <name val="方正仿宋_GBK"/>
      <charset val="134"/>
    </font>
    <font>
      <sz val="9"/>
      <color rgb="FF000000"/>
      <name val="Arial"/>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Times New Roman"/>
      <charset val="134"/>
    </font>
    <font>
      <sz val="11"/>
      <color rgb="FF000000"/>
      <name val="方正楷体_GBK"/>
      <charset val="134"/>
    </font>
    <font>
      <sz val="12"/>
      <color rgb="FF000000"/>
      <name val="Times New Roman"/>
      <charset val="134"/>
    </font>
    <font>
      <sz val="12"/>
      <color rgb="FF000000"/>
      <name val="方正仿宋_GBK"/>
      <charset val="134"/>
    </font>
    <font>
      <sz val="18"/>
      <color rgb="FF000000"/>
      <name val="方正小标宋_GBK"/>
      <charset val="134"/>
    </font>
    <font>
      <sz val="12"/>
      <color rgb="FF000000"/>
      <name val="方正黑体_GBK"/>
      <charset val="134"/>
    </font>
    <font>
      <sz val="17"/>
      <color rgb="FF000000"/>
      <name val="方正小标宋_GBK"/>
      <charset val="134"/>
    </font>
    <font>
      <sz val="12"/>
      <name val="方正黑体_GBK"/>
      <charset val="134"/>
    </font>
    <font>
      <sz val="10"/>
      <name val="Times New Roman"/>
      <charset val="134"/>
    </font>
    <font>
      <sz val="10"/>
      <color rgb="FF000000"/>
      <name val="Arial"/>
      <charset val="134"/>
    </font>
    <font>
      <sz val="12"/>
      <color rgb="FF000000"/>
      <name val="方正楷体_GBK"/>
      <charset val="134"/>
    </font>
    <font>
      <b/>
      <sz val="12"/>
      <color rgb="FF000000"/>
      <name val="Times New Roman"/>
      <charset val="134"/>
    </font>
    <font>
      <sz val="12"/>
      <color rgb="FF000000"/>
      <name val="SimSun"/>
      <charset val="134"/>
    </font>
    <font>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indexed="8"/>
      <name val="等线"/>
      <charset val="134"/>
    </font>
    <font>
      <sz val="11"/>
      <color rgb="FF9C0006"/>
      <name val="宋体"/>
      <charset val="0"/>
      <scheme val="minor"/>
    </font>
    <font>
      <sz val="11"/>
      <color rgb="FF006100"/>
      <name val="宋体"/>
      <charset val="0"/>
      <scheme val="minor"/>
    </font>
    <font>
      <b/>
      <sz val="11"/>
      <color rgb="FFFA7D00"/>
      <name val="宋体"/>
      <charset val="0"/>
      <scheme val="minor"/>
    </font>
    <font>
      <b/>
      <sz val="15"/>
      <color theme="3"/>
      <name val="宋体"/>
      <charset val="134"/>
      <scheme val="minor"/>
    </font>
    <font>
      <sz val="11"/>
      <color rgb="FF3F3F76"/>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7"/>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9" tint="0.799981688894314"/>
        <bgColor indexed="64"/>
      </patternFill>
    </fill>
  </fills>
  <borders count="1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39" fillId="0" borderId="0" applyFont="0" applyFill="0" applyBorder="0" applyAlignment="0" applyProtection="0">
      <alignment vertical="center"/>
    </xf>
    <xf numFmtId="0" fontId="35" fillId="7" borderId="0" applyNumberFormat="0" applyBorder="0" applyAlignment="0" applyProtection="0">
      <alignment vertical="center"/>
    </xf>
    <xf numFmtId="0" fontId="45" fillId="14" borderId="6" applyNumberFormat="0" applyAlignment="0" applyProtection="0">
      <alignment vertical="center"/>
    </xf>
    <xf numFmtId="44" fontId="39" fillId="0" borderId="0" applyFont="0" applyFill="0" applyBorder="0" applyAlignment="0" applyProtection="0">
      <alignment vertical="center"/>
    </xf>
    <xf numFmtId="41" fontId="39" fillId="0" borderId="0" applyFont="0" applyFill="0" applyBorder="0" applyAlignment="0" applyProtection="0">
      <alignment vertical="center"/>
    </xf>
    <xf numFmtId="0" fontId="35" fillId="5" borderId="0" applyNumberFormat="0" applyBorder="0" applyAlignment="0" applyProtection="0">
      <alignment vertical="center"/>
    </xf>
    <xf numFmtId="0" fontId="41" fillId="8" borderId="0" applyNumberFormat="0" applyBorder="0" applyAlignment="0" applyProtection="0">
      <alignment vertical="center"/>
    </xf>
    <xf numFmtId="43" fontId="39" fillId="0" borderId="0" applyFont="0" applyFill="0" applyBorder="0" applyAlignment="0" applyProtection="0">
      <alignment vertical="center"/>
    </xf>
    <xf numFmtId="0" fontId="46" fillId="22" borderId="0" applyNumberFormat="0" applyBorder="0" applyAlignment="0" applyProtection="0">
      <alignment vertical="center"/>
    </xf>
    <xf numFmtId="0" fontId="49" fillId="0" borderId="0" applyNumberFormat="0" applyFill="0" applyBorder="0" applyAlignment="0" applyProtection="0">
      <alignment vertical="center"/>
    </xf>
    <xf numFmtId="9" fontId="39" fillId="0" borderId="0" applyFont="0" applyFill="0" applyBorder="0" applyAlignment="0" applyProtection="0">
      <alignment vertical="center"/>
    </xf>
    <xf numFmtId="0" fontId="53" fillId="0" borderId="0" applyNumberFormat="0" applyFill="0" applyBorder="0" applyAlignment="0" applyProtection="0">
      <alignment vertical="center"/>
    </xf>
    <xf numFmtId="0" fontId="39" fillId="13" borderId="7" applyNumberFormat="0" applyFont="0" applyAlignment="0" applyProtection="0">
      <alignment vertical="center"/>
    </xf>
    <xf numFmtId="0" fontId="46" fillId="29" borderId="0" applyNumberFormat="0" applyBorder="0" applyAlignment="0" applyProtection="0">
      <alignment vertical="center"/>
    </xf>
    <xf numFmtId="0" fontId="4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4" fillId="0" borderId="5" applyNumberFormat="0" applyFill="0" applyAlignment="0" applyProtection="0">
      <alignment vertical="center"/>
    </xf>
    <xf numFmtId="0" fontId="37" fillId="0" borderId="5" applyNumberFormat="0" applyFill="0" applyAlignment="0" applyProtection="0">
      <alignment vertical="center"/>
    </xf>
    <xf numFmtId="0" fontId="46" fillId="28" borderId="0" applyNumberFormat="0" applyBorder="0" applyAlignment="0" applyProtection="0">
      <alignment vertical="center"/>
    </xf>
    <xf numFmtId="0" fontId="47" fillId="0" borderId="8" applyNumberFormat="0" applyFill="0" applyAlignment="0" applyProtection="0">
      <alignment vertical="center"/>
    </xf>
    <xf numFmtId="0" fontId="46" fillId="21" borderId="0" applyNumberFormat="0" applyBorder="0" applyAlignment="0" applyProtection="0">
      <alignment vertical="center"/>
    </xf>
    <xf numFmtId="0" fontId="36" fillId="4" borderId="4" applyNumberFormat="0" applyAlignment="0" applyProtection="0">
      <alignment vertical="center"/>
    </xf>
    <xf numFmtId="0" fontId="43" fillId="4" borderId="6" applyNumberFormat="0" applyAlignment="0" applyProtection="0">
      <alignment vertical="center"/>
    </xf>
    <xf numFmtId="0" fontId="50" fillId="20" borderId="9" applyNumberFormat="0" applyAlignment="0" applyProtection="0">
      <alignment vertical="center"/>
    </xf>
    <xf numFmtId="0" fontId="35" fillId="32" borderId="0" applyNumberFormat="0" applyBorder="0" applyAlignment="0" applyProtection="0">
      <alignment vertical="center"/>
    </xf>
    <xf numFmtId="0" fontId="46" fillId="31" borderId="0" applyNumberFormat="0" applyBorder="0" applyAlignment="0" applyProtection="0">
      <alignment vertical="center"/>
    </xf>
    <xf numFmtId="0" fontId="55" fillId="0" borderId="11" applyNumberFormat="0" applyFill="0" applyAlignment="0" applyProtection="0">
      <alignment vertical="center"/>
    </xf>
    <xf numFmtId="0" fontId="54" fillId="0" borderId="10" applyNumberFormat="0" applyFill="0" applyAlignment="0" applyProtection="0">
      <alignment vertical="center"/>
    </xf>
    <xf numFmtId="0" fontId="42" fillId="12" borderId="0" applyNumberFormat="0" applyBorder="0" applyAlignment="0" applyProtection="0">
      <alignment vertical="center"/>
    </xf>
    <xf numFmtId="0" fontId="51" fillId="26" borderId="0" applyNumberFormat="0" applyBorder="0" applyAlignment="0" applyProtection="0">
      <alignment vertical="center"/>
    </xf>
    <xf numFmtId="0" fontId="35" fillId="11" borderId="0" applyNumberFormat="0" applyBorder="0" applyAlignment="0" applyProtection="0">
      <alignment vertical="center"/>
    </xf>
    <xf numFmtId="0" fontId="46" fillId="18" borderId="0" applyNumberFormat="0" applyBorder="0" applyAlignment="0" applyProtection="0">
      <alignment vertical="center"/>
    </xf>
    <xf numFmtId="0" fontId="35" fillId="3" borderId="0" applyNumberFormat="0" applyBorder="0" applyAlignment="0" applyProtection="0">
      <alignment vertical="center"/>
    </xf>
    <xf numFmtId="0" fontId="35" fillId="25" borderId="0" applyNumberFormat="0" applyBorder="0" applyAlignment="0" applyProtection="0">
      <alignment vertical="center"/>
    </xf>
    <xf numFmtId="0" fontId="35" fillId="6" borderId="0" applyNumberFormat="0" applyBorder="0" applyAlignment="0" applyProtection="0">
      <alignment vertical="center"/>
    </xf>
    <xf numFmtId="0" fontId="35" fillId="30" borderId="0" applyNumberFormat="0" applyBorder="0" applyAlignment="0" applyProtection="0">
      <alignment vertical="center"/>
    </xf>
    <xf numFmtId="0" fontId="46" fillId="17" borderId="0" applyNumberFormat="0" applyBorder="0" applyAlignment="0" applyProtection="0">
      <alignment vertical="center"/>
    </xf>
    <xf numFmtId="0" fontId="46" fillId="27" borderId="0" applyNumberFormat="0" applyBorder="0" applyAlignment="0" applyProtection="0">
      <alignment vertical="center"/>
    </xf>
    <xf numFmtId="0" fontId="35" fillId="10" borderId="0" applyNumberFormat="0" applyBorder="0" applyAlignment="0" applyProtection="0">
      <alignment vertical="center"/>
    </xf>
    <xf numFmtId="0" fontId="35" fillId="2" borderId="0" applyNumberFormat="0" applyBorder="0" applyAlignment="0" applyProtection="0">
      <alignment vertical="center"/>
    </xf>
    <xf numFmtId="0" fontId="46" fillId="16" borderId="0" applyNumberFormat="0" applyBorder="0" applyAlignment="0" applyProtection="0">
      <alignment vertical="center"/>
    </xf>
    <xf numFmtId="0" fontId="35" fillId="15" borderId="0" applyNumberFormat="0" applyBorder="0" applyAlignment="0" applyProtection="0">
      <alignment vertical="center"/>
    </xf>
    <xf numFmtId="0" fontId="46" fillId="24" borderId="0" applyNumberFormat="0" applyBorder="0" applyAlignment="0" applyProtection="0">
      <alignment vertical="center"/>
    </xf>
    <xf numFmtId="0" fontId="46" fillId="23" borderId="0" applyNumberFormat="0" applyBorder="0" applyAlignment="0" applyProtection="0">
      <alignment vertical="center"/>
    </xf>
    <xf numFmtId="0" fontId="35" fillId="9" borderId="0" applyNumberFormat="0" applyBorder="0" applyAlignment="0" applyProtection="0">
      <alignment vertical="center"/>
    </xf>
    <xf numFmtId="0" fontId="46" fillId="19" borderId="0" applyNumberFormat="0" applyBorder="0" applyAlignment="0" applyProtection="0">
      <alignment vertical="center"/>
    </xf>
    <xf numFmtId="0" fontId="40" fillId="0" borderId="0">
      <alignment vertical="center"/>
    </xf>
  </cellStyleXfs>
  <cellXfs count="82">
    <xf numFmtId="0" fontId="0" fillId="0" borderId="0" xfId="0" applyFont="1">
      <alignment vertical="center"/>
    </xf>
    <xf numFmtId="0" fontId="1" fillId="0" borderId="0" xfId="0" applyFont="1" applyFill="1" applyAlignment="1">
      <alignment vertical="center"/>
    </xf>
    <xf numFmtId="0" fontId="2" fillId="0" borderId="0" xfId="0" applyFont="1">
      <alignment vertical="center"/>
    </xf>
    <xf numFmtId="0" fontId="3" fillId="0" borderId="0" xfId="0" applyFont="1" applyAlignment="1">
      <alignment horizontal="center" vertical="center" wrapText="1"/>
    </xf>
    <xf numFmtId="0" fontId="4" fillId="0" borderId="0" xfId="0" applyFont="1" applyBorder="1" applyAlignment="1">
      <alignment horizontal="center"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1" fillId="0" borderId="3" xfId="0" applyFont="1" applyBorder="1" applyAlignment="1">
      <alignment vertical="center" wrapText="1"/>
    </xf>
    <xf numFmtId="4" fontId="1" fillId="0" borderId="3" xfId="0" applyNumberFormat="1" applyFont="1" applyBorder="1" applyAlignment="1">
      <alignment horizontal="right" vertical="center" wrapText="1"/>
    </xf>
    <xf numFmtId="0" fontId="1" fillId="0" borderId="0" xfId="0" applyFont="1" applyFill="1" applyAlignment="1">
      <alignment horizontal="center" vertical="center"/>
    </xf>
    <xf numFmtId="0" fontId="3" fillId="0" borderId="0"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vertical="center" wrapText="1"/>
    </xf>
    <xf numFmtId="4" fontId="5" fillId="0" borderId="3" xfId="0" applyNumberFormat="1" applyFont="1" applyFill="1" applyBorder="1" applyAlignment="1">
      <alignment horizontal="right" vertical="center" wrapText="1"/>
    </xf>
    <xf numFmtId="0" fontId="3" fillId="0" borderId="0" xfId="0" applyFont="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4" fontId="5" fillId="0" borderId="3" xfId="0" applyNumberFormat="1" applyFont="1" applyBorder="1" applyAlignment="1">
      <alignment horizontal="right" vertical="center" wrapText="1"/>
    </xf>
    <xf numFmtId="0" fontId="5" fillId="0" borderId="3" xfId="0" applyNumberFormat="1"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0" xfId="0" applyFont="1" applyBorder="1" applyAlignment="1">
      <alignment horizontal="right" vertical="center" wrapText="1"/>
    </xf>
    <xf numFmtId="0" fontId="9" fillId="0" borderId="3" xfId="0" applyFont="1" applyBorder="1" applyAlignment="1">
      <alignment horizontal="left" vertical="center" wrapText="1"/>
    </xf>
    <xf numFmtId="0" fontId="9" fillId="0" borderId="3" xfId="0" applyFont="1" applyBorder="1" applyAlignment="1">
      <alignment horizontal="left" vertical="center"/>
    </xf>
    <xf numFmtId="0" fontId="9" fillId="0" borderId="3" xfId="0" applyFont="1" applyBorder="1" applyAlignment="1">
      <alignment horizontal="center" vertical="center" wrapText="1"/>
    </xf>
    <xf numFmtId="4" fontId="10" fillId="0" borderId="3" xfId="0" applyNumberFormat="1"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11" fillId="0" borderId="0"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4" fontId="14" fillId="0" borderId="3" xfId="0" applyNumberFormat="1" applyFont="1" applyBorder="1" applyAlignment="1">
      <alignment horizontal="right" vertical="center"/>
    </xf>
    <xf numFmtId="0" fontId="5" fillId="0" borderId="3" xfId="0" applyFont="1" applyBorder="1" applyAlignment="1">
      <alignment horizontal="center" vertical="center"/>
    </xf>
    <xf numFmtId="0" fontId="5" fillId="0" borderId="3" xfId="0" applyFont="1" applyBorder="1" applyAlignment="1">
      <alignment horizontal="left" vertical="center"/>
    </xf>
    <xf numFmtId="4" fontId="10" fillId="0" borderId="3" xfId="0" applyNumberFormat="1" applyFont="1" applyBorder="1" applyAlignment="1">
      <alignment horizontal="right" vertical="center"/>
    </xf>
    <xf numFmtId="0" fontId="7" fillId="0" borderId="0" xfId="0" applyFont="1" applyBorder="1" applyAlignment="1">
      <alignment horizontal="right" vertical="center"/>
    </xf>
    <xf numFmtId="0" fontId="15" fillId="0" borderId="0" xfId="0" applyFont="1" applyBorder="1" applyAlignment="1">
      <alignment horizontal="center" vertical="center" wrapText="1"/>
    </xf>
    <xf numFmtId="0" fontId="7" fillId="0" borderId="0" xfId="0" applyFont="1" applyBorder="1" applyAlignment="1">
      <alignment horizontal="right" vertical="center" wrapText="1"/>
    </xf>
    <xf numFmtId="0" fontId="16" fillId="0" borderId="3" xfId="0" applyFont="1" applyBorder="1" applyAlignment="1">
      <alignment horizontal="center" vertical="center" wrapText="1"/>
    </xf>
    <xf numFmtId="4" fontId="14" fillId="0" borderId="3" xfId="0" applyNumberFormat="1" applyFont="1" applyBorder="1" applyAlignment="1">
      <alignment horizontal="right" vertical="center" wrapText="1"/>
    </xf>
    <xf numFmtId="49" fontId="5" fillId="0" borderId="3" xfId="0" applyNumberFormat="1" applyFont="1" applyBorder="1" applyAlignment="1">
      <alignment horizontal="left" vertical="center"/>
    </xf>
    <xf numFmtId="0" fontId="5" fillId="0" borderId="3" xfId="0" applyFont="1" applyBorder="1">
      <alignment vertical="center"/>
    </xf>
    <xf numFmtId="49" fontId="17" fillId="0" borderId="3" xfId="0" applyNumberFormat="1" applyFont="1" applyBorder="1" applyAlignment="1">
      <alignment horizontal="left" vertical="center" wrapText="1"/>
    </xf>
    <xf numFmtId="0" fontId="18" fillId="0" borderId="3" xfId="0" applyFont="1" applyBorder="1" applyAlignment="1">
      <alignment vertical="center" wrapText="1"/>
    </xf>
    <xf numFmtId="0" fontId="19" fillId="0" borderId="3" xfId="0" applyFont="1" applyBorder="1" applyAlignment="1">
      <alignment horizontal="center" vertical="center"/>
    </xf>
    <xf numFmtId="0" fontId="19" fillId="0" borderId="3" xfId="0" applyFont="1" applyBorder="1" applyAlignment="1">
      <alignment horizontal="center" vertical="center" wrapText="1"/>
    </xf>
    <xf numFmtId="0" fontId="20" fillId="0" borderId="3" xfId="0" applyFont="1" applyBorder="1" applyAlignment="1">
      <alignment horizontal="center" vertical="center"/>
    </xf>
    <xf numFmtId="4" fontId="21" fillId="0" borderId="3" xfId="0" applyNumberFormat="1" applyFont="1" applyBorder="1" applyAlignment="1">
      <alignment horizontal="right" vertical="center"/>
    </xf>
    <xf numFmtId="4" fontId="22" fillId="0" borderId="3" xfId="0" applyNumberFormat="1" applyFont="1" applyBorder="1" applyAlignment="1">
      <alignment horizontal="right" vertical="center"/>
    </xf>
    <xf numFmtId="0" fontId="23" fillId="0" borderId="0" xfId="0" applyFont="1" applyBorder="1" applyAlignment="1">
      <alignment horizontal="right" vertical="center"/>
    </xf>
    <xf numFmtId="0" fontId="16" fillId="0" borderId="3" xfId="0" applyFont="1" applyBorder="1" applyAlignment="1">
      <alignment horizontal="center" vertical="center"/>
    </xf>
    <xf numFmtId="0" fontId="9" fillId="0" borderId="3" xfId="0" applyFont="1" applyBorder="1" applyAlignment="1">
      <alignment horizontal="center" vertical="center"/>
    </xf>
    <xf numFmtId="4" fontId="24" fillId="0" borderId="3" xfId="0" applyNumberFormat="1" applyFont="1" applyBorder="1" applyAlignment="1">
      <alignment horizontal="right" vertical="center"/>
    </xf>
    <xf numFmtId="0" fontId="15" fillId="0" borderId="0" xfId="0" applyFont="1" applyBorder="1">
      <alignment vertical="center"/>
    </xf>
    <xf numFmtId="0" fontId="25" fillId="0" borderId="3" xfId="0" applyFont="1" applyBorder="1">
      <alignment vertical="center"/>
    </xf>
    <xf numFmtId="0" fontId="25" fillId="0" borderId="3" xfId="0" applyFont="1" applyFill="1" applyBorder="1" applyAlignment="1">
      <alignment vertical="center"/>
    </xf>
    <xf numFmtId="0" fontId="7" fillId="0" borderId="0" xfId="0" applyFont="1" applyBorder="1">
      <alignment vertical="center"/>
    </xf>
    <xf numFmtId="0" fontId="26" fillId="0" borderId="0" xfId="0" applyFont="1" applyBorder="1" applyAlignment="1">
      <alignment horizontal="center" vertical="center"/>
    </xf>
    <xf numFmtId="0" fontId="27" fillId="0" borderId="3" xfId="0" applyFont="1" applyBorder="1" applyAlignment="1">
      <alignment horizontal="center" vertical="center"/>
    </xf>
    <xf numFmtId="0" fontId="13" fillId="0" borderId="3" xfId="0" applyFont="1" applyBorder="1" applyAlignment="1">
      <alignment horizontal="center" vertical="center"/>
    </xf>
    <xf numFmtId="0" fontId="28" fillId="0" borderId="0" xfId="0" applyFont="1" applyBorder="1" applyAlignment="1">
      <alignment horizontal="center" vertical="center" wrapText="1"/>
    </xf>
    <xf numFmtId="0" fontId="27" fillId="0" borderId="3" xfId="0" applyFont="1" applyBorder="1" applyAlignment="1">
      <alignment horizontal="center" vertical="center" wrapText="1"/>
    </xf>
    <xf numFmtId="0" fontId="29" fillId="0" borderId="3" xfId="0" applyFont="1" applyBorder="1" applyAlignment="1">
      <alignment horizontal="center" vertical="center" wrapText="1"/>
    </xf>
    <xf numFmtId="4" fontId="30" fillId="0" borderId="3" xfId="0" applyNumberFormat="1" applyFont="1" applyBorder="1" applyAlignment="1">
      <alignment horizontal="center" vertical="center" wrapText="1"/>
    </xf>
    <xf numFmtId="0" fontId="7" fillId="0" borderId="0" xfId="0" applyFont="1" applyBorder="1" applyAlignment="1">
      <alignment horizontal="left" vertical="center"/>
    </xf>
    <xf numFmtId="0" fontId="31" fillId="0" borderId="3" xfId="0" applyFont="1" applyBorder="1">
      <alignment vertical="center"/>
    </xf>
    <xf numFmtId="0" fontId="32" fillId="0" borderId="0" xfId="0" applyFont="1" applyBorder="1" applyAlignment="1">
      <alignment vertical="center" wrapText="1"/>
    </xf>
    <xf numFmtId="4" fontId="33" fillId="0" borderId="3" xfId="0" applyNumberFormat="1" applyFont="1" applyBorder="1" applyAlignment="1">
      <alignment horizontal="right" vertical="center"/>
    </xf>
    <xf numFmtId="4" fontId="34" fillId="0" borderId="3" xfId="0" applyNumberFormat="1" applyFont="1" applyBorder="1" applyAlignment="1">
      <alignment horizontal="right" vertical="center" wrapText="1"/>
    </xf>
    <xf numFmtId="0" fontId="15" fillId="0" borderId="3" xfId="0" applyFont="1" applyBorder="1" applyAlignment="1">
      <alignment horizontal="center" vertical="center" wrapText="1"/>
    </xf>
    <xf numFmtId="0" fontId="15" fillId="0" borderId="3" xfId="0" applyFont="1" applyBorder="1" applyAlignment="1">
      <alignment horizontal="right" vertical="center" wrapText="1"/>
    </xf>
    <xf numFmtId="0" fontId="25" fillId="0" borderId="3" xfId="0" applyFont="1" applyBorder="1" applyAlignment="1">
      <alignment vertical="center" wrapText="1"/>
    </xf>
    <xf numFmtId="0" fontId="15" fillId="0" borderId="3"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tabSelected="1" workbookViewId="0">
      <selection activeCell="B2" sqref="B2:H2"/>
    </sheetView>
  </sheetViews>
  <sheetFormatPr defaultColWidth="10" defaultRowHeight="13.5" outlineLevelCol="7"/>
  <cols>
    <col min="1" max="1" width="0.266666666666667" customWidth="1"/>
    <col min="2" max="2" width="23.6166666666667" customWidth="1"/>
    <col min="3" max="3" width="17.2333333333333" customWidth="1"/>
    <col min="4" max="4" width="25.7833333333333" customWidth="1"/>
    <col min="5" max="5" width="17.1" customWidth="1"/>
    <col min="6" max="6" width="16.2833333333333" customWidth="1"/>
    <col min="7" max="7" width="15.6083333333333" customWidth="1"/>
    <col min="8" max="8" width="16.4166666666667" customWidth="1"/>
    <col min="9" max="11" width="9.76666666666667" customWidth="1"/>
  </cols>
  <sheetData>
    <row r="1" ht="16.35" customHeight="1" spans="1:2">
      <c r="A1" s="27"/>
      <c r="B1" s="28" t="s">
        <v>0</v>
      </c>
    </row>
    <row r="2" ht="40.5" customHeight="1" spans="2:8">
      <c r="B2" s="29" t="s">
        <v>1</v>
      </c>
      <c r="C2" s="29"/>
      <c r="D2" s="29"/>
      <c r="E2" s="29"/>
      <c r="F2" s="29"/>
      <c r="G2" s="29"/>
      <c r="H2" s="29"/>
    </row>
    <row r="3" ht="23.25" customHeight="1" spans="8:8">
      <c r="H3" s="58" t="s">
        <v>2</v>
      </c>
    </row>
    <row r="4" ht="43.1" customHeight="1" spans="2:8">
      <c r="B4" s="47" t="s">
        <v>3</v>
      </c>
      <c r="C4" s="47"/>
      <c r="D4" s="47" t="s">
        <v>4</v>
      </c>
      <c r="E4" s="47"/>
      <c r="F4" s="47"/>
      <c r="G4" s="47"/>
      <c r="H4" s="47"/>
    </row>
    <row r="5" ht="43.1" customHeight="1" spans="2:8">
      <c r="B5" s="59" t="s">
        <v>5</v>
      </c>
      <c r="C5" s="59" t="s">
        <v>6</v>
      </c>
      <c r="D5" s="59" t="s">
        <v>5</v>
      </c>
      <c r="E5" s="59" t="s">
        <v>7</v>
      </c>
      <c r="F5" s="47" t="s">
        <v>8</v>
      </c>
      <c r="G5" s="47" t="s">
        <v>9</v>
      </c>
      <c r="H5" s="47" t="s">
        <v>10</v>
      </c>
    </row>
    <row r="6" ht="26" customHeight="1" spans="2:8">
      <c r="B6" s="60" t="s">
        <v>11</v>
      </c>
      <c r="C6" s="76">
        <f>+SUM(C7:C15)</f>
        <v>1280</v>
      </c>
      <c r="D6" s="60" t="s">
        <v>12</v>
      </c>
      <c r="E6" s="76">
        <f>+F6</f>
        <v>1322.61</v>
      </c>
      <c r="F6" s="76">
        <f>SUM(F7:F15)</f>
        <v>1322.61</v>
      </c>
      <c r="G6" s="76"/>
      <c r="H6" s="76"/>
    </row>
    <row r="7" ht="26" customHeight="1" spans="2:8">
      <c r="B7" s="63" t="s">
        <v>13</v>
      </c>
      <c r="C7" s="61">
        <v>1280</v>
      </c>
      <c r="D7" s="63" t="s">
        <v>14</v>
      </c>
      <c r="E7" s="61">
        <f>+F7</f>
        <v>597.61</v>
      </c>
      <c r="F7" s="61">
        <v>597.61</v>
      </c>
      <c r="G7" s="61"/>
      <c r="H7" s="61"/>
    </row>
    <row r="8" ht="26" customHeight="1" spans="2:8">
      <c r="B8" s="63" t="s">
        <v>15</v>
      </c>
      <c r="C8" s="61"/>
      <c r="D8" s="63" t="s">
        <v>16</v>
      </c>
      <c r="E8" s="61">
        <f t="shared" ref="E8:E16" si="0">+F8</f>
        <v>5</v>
      </c>
      <c r="F8" s="61">
        <v>5</v>
      </c>
      <c r="G8" s="61"/>
      <c r="H8" s="61"/>
    </row>
    <row r="9" ht="26" customHeight="1" spans="2:8">
      <c r="B9" s="63" t="s">
        <v>17</v>
      </c>
      <c r="C9" s="61"/>
      <c r="D9" s="63" t="s">
        <v>18</v>
      </c>
      <c r="E9" s="61">
        <f t="shared" si="0"/>
        <v>40</v>
      </c>
      <c r="F9" s="61">
        <v>40</v>
      </c>
      <c r="G9" s="61"/>
      <c r="H9" s="61"/>
    </row>
    <row r="10" ht="26" customHeight="1" spans="2:8">
      <c r="B10" s="63"/>
      <c r="C10" s="61"/>
      <c r="D10" s="64" t="s">
        <v>19</v>
      </c>
      <c r="E10" s="61">
        <f t="shared" si="0"/>
        <v>195</v>
      </c>
      <c r="F10" s="61">
        <v>195</v>
      </c>
      <c r="G10" s="61"/>
      <c r="H10" s="61"/>
    </row>
    <row r="11" ht="26" customHeight="1" spans="2:8">
      <c r="B11" s="63"/>
      <c r="C11" s="61"/>
      <c r="D11" s="64" t="s">
        <v>20</v>
      </c>
      <c r="E11" s="61">
        <f t="shared" si="0"/>
        <v>40</v>
      </c>
      <c r="F11" s="61">
        <v>40</v>
      </c>
      <c r="G11" s="61"/>
      <c r="H11" s="61"/>
    </row>
    <row r="12" ht="26" customHeight="1" spans="2:8">
      <c r="B12" s="63"/>
      <c r="C12" s="61"/>
      <c r="D12" s="64" t="s">
        <v>21</v>
      </c>
      <c r="E12" s="61">
        <f t="shared" si="0"/>
        <v>30</v>
      </c>
      <c r="F12" s="61">
        <v>30</v>
      </c>
      <c r="G12" s="61"/>
      <c r="H12" s="61"/>
    </row>
    <row r="13" ht="26" customHeight="1" spans="2:8">
      <c r="B13" s="63"/>
      <c r="C13" s="61"/>
      <c r="D13" s="64" t="s">
        <v>22</v>
      </c>
      <c r="E13" s="61">
        <f t="shared" si="0"/>
        <v>350</v>
      </c>
      <c r="F13" s="61">
        <v>350</v>
      </c>
      <c r="G13" s="61"/>
      <c r="H13" s="61"/>
    </row>
    <row r="14" ht="26" customHeight="1" spans="2:8">
      <c r="B14" s="63"/>
      <c r="C14" s="61"/>
      <c r="D14" s="64" t="s">
        <v>23</v>
      </c>
      <c r="E14" s="61">
        <f t="shared" si="0"/>
        <v>65</v>
      </c>
      <c r="F14" s="61">
        <v>65</v>
      </c>
      <c r="G14" s="61"/>
      <c r="H14" s="61"/>
    </row>
    <row r="15" ht="26" customHeight="1" spans="2:8">
      <c r="B15" s="63"/>
      <c r="C15" s="61"/>
      <c r="D15" s="64"/>
      <c r="E15" s="61"/>
      <c r="F15" s="61"/>
      <c r="G15" s="61"/>
      <c r="H15" s="61"/>
    </row>
    <row r="16" ht="26" customHeight="1" spans="2:8">
      <c r="B16" s="33" t="s">
        <v>24</v>
      </c>
      <c r="C16" s="77">
        <f>+SUM(C17:C20)</f>
        <v>42.61</v>
      </c>
      <c r="D16" s="33" t="s">
        <v>25</v>
      </c>
      <c r="E16" s="78"/>
      <c r="F16" s="78"/>
      <c r="G16" s="79"/>
      <c r="H16" s="79"/>
    </row>
    <row r="17" ht="26" customHeight="1" spans="2:8">
      <c r="B17" s="80" t="s">
        <v>26</v>
      </c>
      <c r="C17" s="77">
        <v>42.61</v>
      </c>
      <c r="D17" s="81"/>
      <c r="E17" s="79"/>
      <c r="F17" s="79"/>
      <c r="G17" s="79"/>
      <c r="H17" s="79"/>
    </row>
    <row r="18" ht="26" customHeight="1" spans="2:8">
      <c r="B18" s="80" t="s">
        <v>27</v>
      </c>
      <c r="C18" s="77"/>
      <c r="D18" s="81"/>
      <c r="E18" s="79"/>
      <c r="F18" s="79"/>
      <c r="G18" s="79"/>
      <c r="H18" s="79"/>
    </row>
    <row r="19" ht="26" customHeight="1" spans="2:8">
      <c r="B19" s="80" t="s">
        <v>28</v>
      </c>
      <c r="C19" s="77"/>
      <c r="D19" s="81"/>
      <c r="E19" s="79"/>
      <c r="F19" s="79"/>
      <c r="G19" s="79"/>
      <c r="H19" s="79"/>
    </row>
    <row r="20" ht="26" customHeight="1" spans="2:8">
      <c r="B20" s="81"/>
      <c r="C20" s="79"/>
      <c r="D20" s="81"/>
      <c r="E20" s="79"/>
      <c r="F20" s="79"/>
      <c r="G20" s="79"/>
      <c r="H20" s="79"/>
    </row>
    <row r="21" ht="26" customHeight="1" spans="2:8">
      <c r="B21" s="60" t="s">
        <v>29</v>
      </c>
      <c r="C21" s="76">
        <f>+C6+C16</f>
        <v>1322.61</v>
      </c>
      <c r="D21" s="60" t="s">
        <v>30</v>
      </c>
      <c r="E21" s="76">
        <f>+E6+E16</f>
        <v>1322.61</v>
      </c>
      <c r="F21" s="76">
        <f>+F6+F16</f>
        <v>1322.61</v>
      </c>
      <c r="G21" s="76"/>
      <c r="H21" s="76"/>
    </row>
  </sheetData>
  <mergeCells count="3">
    <mergeCell ref="B2:H2"/>
    <mergeCell ref="B4:C4"/>
    <mergeCell ref="D4:H4"/>
  </mergeCells>
  <printOptions horizontalCentered="1"/>
  <pageMargins left="0.0780000016093254" right="0.0780000016093254" top="0.39300000667572" bottom="0.0780000016093254" header="0" footer="0"/>
  <pageSetup paperSize="9" scale="94"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8"/>
  <sheetViews>
    <sheetView zoomScale="110" zoomScaleNormal="110" topLeftCell="C1" workbookViewId="0">
      <selection activeCell="B2" sqref="B2:G3"/>
    </sheetView>
  </sheetViews>
  <sheetFormatPr defaultColWidth="10" defaultRowHeight="13.5" outlineLevelCol="6"/>
  <cols>
    <col min="1" max="1" width="0.266666666666667" customWidth="1"/>
    <col min="2" max="2" width="19.675" customWidth="1"/>
    <col min="3" max="3" width="53.4666666666667" customWidth="1"/>
    <col min="4" max="4" width="16.6916666666667" customWidth="1"/>
    <col min="5" max="5" width="17.2333333333333" customWidth="1"/>
    <col min="6" max="6" width="16.2833333333333" customWidth="1"/>
    <col min="7" max="7" width="15.2" customWidth="1"/>
    <col min="8" max="8" width="9.76666666666667" customWidth="1"/>
  </cols>
  <sheetData>
    <row r="1" ht="16.35" customHeight="1" spans="1:7">
      <c r="A1" s="27"/>
      <c r="B1" s="28" t="s">
        <v>243</v>
      </c>
      <c r="C1" s="27"/>
      <c r="D1" s="27"/>
      <c r="E1" s="27"/>
      <c r="F1" s="27"/>
      <c r="G1" s="27"/>
    </row>
    <row r="2" ht="16.35" customHeight="1" spans="2:7">
      <c r="B2" s="29" t="s">
        <v>244</v>
      </c>
      <c r="C2" s="29"/>
      <c r="D2" s="29"/>
      <c r="E2" s="29"/>
      <c r="F2" s="29"/>
      <c r="G2" s="29"/>
    </row>
    <row r="3" ht="16.35" customHeight="1" spans="2:7">
      <c r="B3" s="29"/>
      <c r="C3" s="29"/>
      <c r="D3" s="29"/>
      <c r="E3" s="29"/>
      <c r="F3" s="29"/>
      <c r="G3" s="29"/>
    </row>
    <row r="4" ht="19.8" customHeight="1" spans="7:7">
      <c r="G4" s="30" t="s">
        <v>2</v>
      </c>
    </row>
    <row r="5" ht="37.95" customHeight="1" spans="2:7">
      <c r="B5" s="31" t="s">
        <v>245</v>
      </c>
      <c r="C5" s="32" t="s">
        <v>246</v>
      </c>
      <c r="D5" s="32"/>
      <c r="E5" s="33" t="s">
        <v>247</v>
      </c>
      <c r="F5" s="34">
        <v>1322.61</v>
      </c>
      <c r="G5" s="34"/>
    </row>
    <row r="6" ht="183.7" customHeight="1" spans="2:7">
      <c r="B6" s="31" t="s">
        <v>248</v>
      </c>
      <c r="C6" s="24" t="s">
        <v>249</v>
      </c>
      <c r="D6" s="24"/>
      <c r="E6" s="24"/>
      <c r="F6" s="24"/>
      <c r="G6" s="24"/>
    </row>
    <row r="7" ht="23.25" customHeight="1" spans="2:7">
      <c r="B7" s="31" t="s">
        <v>250</v>
      </c>
      <c r="C7" s="33" t="s">
        <v>251</v>
      </c>
      <c r="D7" s="33" t="s">
        <v>252</v>
      </c>
      <c r="E7" s="33" t="s">
        <v>253</v>
      </c>
      <c r="F7" s="33" t="s">
        <v>254</v>
      </c>
      <c r="G7" s="33" t="s">
        <v>255</v>
      </c>
    </row>
    <row r="8" ht="18.95" customHeight="1" spans="2:7">
      <c r="B8" s="31"/>
      <c r="C8" s="23" t="s">
        <v>256</v>
      </c>
      <c r="D8" s="22">
        <v>10</v>
      </c>
      <c r="E8" s="22" t="s">
        <v>257</v>
      </c>
      <c r="F8" s="22" t="s">
        <v>258</v>
      </c>
      <c r="G8" s="22">
        <v>200</v>
      </c>
    </row>
    <row r="9" ht="18.95" customHeight="1" spans="2:7">
      <c r="B9" s="31"/>
      <c r="C9" s="23" t="s">
        <v>259</v>
      </c>
      <c r="D9" s="22">
        <v>10</v>
      </c>
      <c r="E9" s="22" t="s">
        <v>260</v>
      </c>
      <c r="F9" s="22" t="s">
        <v>258</v>
      </c>
      <c r="G9" s="22">
        <v>95</v>
      </c>
    </row>
    <row r="10" ht="18.95" customHeight="1" spans="2:7">
      <c r="B10" s="31"/>
      <c r="C10" s="23" t="s">
        <v>261</v>
      </c>
      <c r="D10" s="22">
        <v>10</v>
      </c>
      <c r="E10" s="22" t="s">
        <v>262</v>
      </c>
      <c r="F10" s="22" t="s">
        <v>263</v>
      </c>
      <c r="G10" s="22">
        <v>12</v>
      </c>
    </row>
    <row r="11" ht="18.95" customHeight="1" spans="2:7">
      <c r="B11" s="31"/>
      <c r="C11" s="23" t="s">
        <v>264</v>
      </c>
      <c r="D11" s="22">
        <v>10</v>
      </c>
      <c r="E11" s="22" t="s">
        <v>265</v>
      </c>
      <c r="F11" s="22" t="s">
        <v>258</v>
      </c>
      <c r="G11" s="22">
        <v>0.73</v>
      </c>
    </row>
    <row r="12" ht="18.95" customHeight="1" spans="2:7">
      <c r="B12" s="31"/>
      <c r="C12" s="23" t="s">
        <v>266</v>
      </c>
      <c r="D12" s="22">
        <v>10</v>
      </c>
      <c r="E12" s="22" t="s">
        <v>260</v>
      </c>
      <c r="F12" s="22" t="s">
        <v>258</v>
      </c>
      <c r="G12" s="22">
        <v>95</v>
      </c>
    </row>
    <row r="13" ht="18.95" customHeight="1" spans="2:7">
      <c r="B13" s="31"/>
      <c r="C13" s="23" t="s">
        <v>267</v>
      </c>
      <c r="D13" s="22">
        <v>10</v>
      </c>
      <c r="E13" s="22" t="s">
        <v>260</v>
      </c>
      <c r="F13" s="22" t="s">
        <v>258</v>
      </c>
      <c r="G13" s="22">
        <v>95</v>
      </c>
    </row>
    <row r="14" ht="18.95" customHeight="1" spans="2:7">
      <c r="B14" s="31"/>
      <c r="C14" s="23" t="s">
        <v>268</v>
      </c>
      <c r="D14" s="22">
        <v>10</v>
      </c>
      <c r="E14" s="22" t="s">
        <v>260</v>
      </c>
      <c r="F14" s="22" t="s">
        <v>258</v>
      </c>
      <c r="G14" s="22">
        <v>95</v>
      </c>
    </row>
    <row r="15" ht="18.95" customHeight="1" spans="2:7">
      <c r="B15" s="31"/>
      <c r="C15" s="23" t="s">
        <v>269</v>
      </c>
      <c r="D15" s="22">
        <v>10</v>
      </c>
      <c r="E15" s="22" t="s">
        <v>270</v>
      </c>
      <c r="F15" s="22" t="s">
        <v>271</v>
      </c>
      <c r="G15" s="22">
        <v>236.61</v>
      </c>
    </row>
    <row r="16" ht="18.95" customHeight="1" spans="2:7">
      <c r="B16" s="31"/>
      <c r="C16" s="23" t="s">
        <v>272</v>
      </c>
      <c r="D16" s="22">
        <v>10</v>
      </c>
      <c r="E16" s="22" t="s">
        <v>270</v>
      </c>
      <c r="F16" s="22" t="s">
        <v>271</v>
      </c>
      <c r="G16" s="22">
        <v>828.37</v>
      </c>
    </row>
    <row r="17" ht="18.95" customHeight="1" spans="2:7">
      <c r="B17" s="31"/>
      <c r="C17" s="23" t="s">
        <v>273</v>
      </c>
      <c r="D17" s="22">
        <v>10</v>
      </c>
      <c r="E17" s="22" t="s">
        <v>270</v>
      </c>
      <c r="F17" s="22" t="s">
        <v>271</v>
      </c>
      <c r="G17" s="22">
        <v>257.63</v>
      </c>
    </row>
    <row r="18" ht="24.15" customHeight="1" spans="2:5">
      <c r="B18" s="35" t="s">
        <v>274</v>
      </c>
      <c r="E18" s="36" t="s">
        <v>275</v>
      </c>
    </row>
  </sheetData>
  <mergeCells count="5">
    <mergeCell ref="C5:D5"/>
    <mergeCell ref="F5:G5"/>
    <mergeCell ref="C6:G6"/>
    <mergeCell ref="B7:B17"/>
    <mergeCell ref="B2:G3"/>
  </mergeCells>
  <printOptions horizontalCentered="1"/>
  <pageMargins left="0.0780000016093254" right="0.0780000016093254"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23"/>
  <sheetViews>
    <sheetView zoomScale="110" zoomScaleNormal="110" workbookViewId="0">
      <selection activeCell="A68" sqref="$A68:$XFD88"/>
    </sheetView>
  </sheetViews>
  <sheetFormatPr defaultColWidth="9" defaultRowHeight="12"/>
  <cols>
    <col min="1" max="1" width="1.625" style="1" customWidth="1"/>
    <col min="2" max="2" width="13.625" style="1" customWidth="1"/>
    <col min="3" max="3" width="16.625" style="1" customWidth="1"/>
    <col min="4" max="4" width="17.9416666666667" style="1" customWidth="1"/>
    <col min="5" max="5" width="18.625" style="1" customWidth="1"/>
    <col min="6" max="9" width="12.75" style="1" customWidth="1"/>
    <col min="10" max="10" width="7.875" style="1" customWidth="1"/>
    <col min="11" max="11" width="12.75" style="1" customWidth="1"/>
    <col min="12" max="12" width="8.875" style="1" customWidth="1"/>
    <col min="13" max="15" width="9" style="1" customWidth="1"/>
    <col min="16" max="16" width="3.875" style="2" customWidth="1"/>
    <col min="17" max="16384" width="9" style="2"/>
  </cols>
  <sheetData>
    <row r="1" ht="23" customHeight="1" spans="1:1">
      <c r="A1" s="1" t="s">
        <v>276</v>
      </c>
    </row>
    <row r="2" ht="18.75" spans="2:10">
      <c r="B2" s="3" t="s">
        <v>277</v>
      </c>
      <c r="C2" s="3"/>
      <c r="D2" s="3"/>
      <c r="E2" s="3"/>
      <c r="F2" s="3"/>
      <c r="G2" s="3"/>
      <c r="H2" s="3"/>
      <c r="I2" s="3"/>
      <c r="J2" s="11"/>
    </row>
    <row r="3" ht="18.75" spans="2:10">
      <c r="B3" s="4" t="s">
        <v>278</v>
      </c>
      <c r="C3" s="4"/>
      <c r="D3" s="4"/>
      <c r="E3" s="4"/>
      <c r="F3" s="4"/>
      <c r="G3" s="4"/>
      <c r="H3" s="4"/>
      <c r="I3" s="4"/>
      <c r="J3" s="11"/>
    </row>
    <row r="4" ht="21" customHeight="1" spans="2:10">
      <c r="B4" s="5" t="s">
        <v>279</v>
      </c>
      <c r="C4" s="6" t="s">
        <v>280</v>
      </c>
      <c r="D4" s="6"/>
      <c r="E4" s="6"/>
      <c r="F4" s="6"/>
      <c r="G4" s="6"/>
      <c r="H4" s="6"/>
      <c r="I4" s="6"/>
      <c r="J4" s="11"/>
    </row>
    <row r="5" ht="30" customHeight="1" spans="2:10">
      <c r="B5" s="7" t="s">
        <v>281</v>
      </c>
      <c r="C5" s="7"/>
      <c r="D5" s="8" t="s">
        <v>282</v>
      </c>
      <c r="E5" s="8"/>
      <c r="F5" s="7" t="s">
        <v>283</v>
      </c>
      <c r="G5" s="7"/>
      <c r="H5" s="8"/>
      <c r="I5" s="8"/>
      <c r="J5" s="11"/>
    </row>
    <row r="6" ht="30" customHeight="1" spans="2:10">
      <c r="B6" s="7" t="s">
        <v>284</v>
      </c>
      <c r="C6" s="7"/>
      <c r="D6" s="8" t="s">
        <v>246</v>
      </c>
      <c r="E6" s="8"/>
      <c r="F6" s="7" t="s">
        <v>285</v>
      </c>
      <c r="G6" s="7"/>
      <c r="H6" s="8" t="s">
        <v>280</v>
      </c>
      <c r="I6" s="8"/>
      <c r="J6" s="11"/>
    </row>
    <row r="7" ht="21" customHeight="1" spans="2:10">
      <c r="B7" s="7" t="s">
        <v>286</v>
      </c>
      <c r="C7" s="7"/>
      <c r="D7" s="7"/>
      <c r="E7" s="7"/>
      <c r="F7" s="7">
        <v>10</v>
      </c>
      <c r="G7" s="7"/>
      <c r="H7" s="7"/>
      <c r="I7" s="7"/>
      <c r="J7" s="11"/>
    </row>
    <row r="8" ht="21" customHeight="1" spans="2:10">
      <c r="B8" s="7" t="s">
        <v>287</v>
      </c>
      <c r="C8" s="7"/>
      <c r="D8" s="9" t="s">
        <v>288</v>
      </c>
      <c r="E8" s="9"/>
      <c r="F8" s="10">
        <v>182.65</v>
      </c>
      <c r="G8" s="10"/>
      <c r="H8" s="10"/>
      <c r="I8" s="10"/>
      <c r="J8" s="11"/>
    </row>
    <row r="9" ht="21" customHeight="1" spans="2:10">
      <c r="B9" s="7"/>
      <c r="C9" s="7"/>
      <c r="D9" s="7" t="s">
        <v>289</v>
      </c>
      <c r="E9" s="7"/>
      <c r="F9" s="10">
        <v>182.65</v>
      </c>
      <c r="G9" s="10"/>
      <c r="H9" s="10"/>
      <c r="I9" s="10"/>
      <c r="J9" s="11"/>
    </row>
    <row r="10" ht="21" customHeight="1" spans="2:10">
      <c r="B10" s="7"/>
      <c r="C10" s="7"/>
      <c r="D10" s="7" t="s">
        <v>290</v>
      </c>
      <c r="E10" s="7"/>
      <c r="F10" s="10"/>
      <c r="G10" s="10"/>
      <c r="H10" s="10"/>
      <c r="I10" s="10"/>
      <c r="J10" s="11"/>
    </row>
    <row r="11" ht="93" customHeight="1" spans="2:10">
      <c r="B11" s="7" t="s">
        <v>291</v>
      </c>
      <c r="C11" s="9" t="s">
        <v>292</v>
      </c>
      <c r="D11" s="9"/>
      <c r="E11" s="9"/>
      <c r="F11" s="9"/>
      <c r="G11" s="9"/>
      <c r="H11" s="9"/>
      <c r="I11" s="9"/>
      <c r="J11" s="11"/>
    </row>
    <row r="12" ht="93" customHeight="1" spans="2:10">
      <c r="B12" s="7"/>
      <c r="C12" s="9"/>
      <c r="D12" s="9"/>
      <c r="E12" s="9"/>
      <c r="F12" s="9"/>
      <c r="G12" s="9"/>
      <c r="H12" s="9"/>
      <c r="I12" s="9"/>
      <c r="J12" s="11"/>
    </row>
    <row r="13" ht="21" customHeight="1" spans="2:10">
      <c r="B13" s="7" t="s">
        <v>293</v>
      </c>
      <c r="C13" s="7" t="s">
        <v>294</v>
      </c>
      <c r="D13" s="7" t="s">
        <v>295</v>
      </c>
      <c r="E13" s="7" t="s">
        <v>296</v>
      </c>
      <c r="F13" s="7" t="s">
        <v>254</v>
      </c>
      <c r="G13" s="7" t="s">
        <v>255</v>
      </c>
      <c r="H13" s="7" t="s">
        <v>297</v>
      </c>
      <c r="I13" s="7" t="s">
        <v>298</v>
      </c>
      <c r="J13" s="11"/>
    </row>
    <row r="14" ht="21" customHeight="1" spans="2:10">
      <c r="B14" s="7"/>
      <c r="C14" s="8" t="s">
        <v>299</v>
      </c>
      <c r="D14" s="8" t="s">
        <v>300</v>
      </c>
      <c r="E14" s="8" t="s">
        <v>301</v>
      </c>
      <c r="F14" s="7" t="s">
        <v>258</v>
      </c>
      <c r="G14" s="7" t="s">
        <v>302</v>
      </c>
      <c r="H14" s="7" t="s">
        <v>260</v>
      </c>
      <c r="I14" s="7" t="s">
        <v>303</v>
      </c>
      <c r="J14" s="11"/>
    </row>
    <row r="15" ht="21" customHeight="1" spans="2:10">
      <c r="B15" s="7"/>
      <c r="C15" s="8"/>
      <c r="D15" s="8" t="s">
        <v>304</v>
      </c>
      <c r="E15" s="8" t="s">
        <v>305</v>
      </c>
      <c r="F15" s="7" t="s">
        <v>258</v>
      </c>
      <c r="G15" s="7" t="s">
        <v>306</v>
      </c>
      <c r="H15" s="7" t="s">
        <v>260</v>
      </c>
      <c r="I15" s="7" t="s">
        <v>303</v>
      </c>
      <c r="J15" s="11"/>
    </row>
    <row r="16" ht="21" customHeight="1" spans="2:10">
      <c r="B16" s="7"/>
      <c r="C16" s="8" t="s">
        <v>307</v>
      </c>
      <c r="D16" s="8" t="s">
        <v>308</v>
      </c>
      <c r="E16" s="8" t="s">
        <v>309</v>
      </c>
      <c r="F16" s="7" t="s">
        <v>263</v>
      </c>
      <c r="G16" s="7" t="s">
        <v>310</v>
      </c>
      <c r="H16" s="7" t="s">
        <v>262</v>
      </c>
      <c r="I16" s="7" t="s">
        <v>311</v>
      </c>
      <c r="J16" s="11"/>
    </row>
    <row r="17" ht="21" customHeight="1" spans="2:10">
      <c r="B17" s="7"/>
      <c r="C17" s="8"/>
      <c r="D17" s="8" t="s">
        <v>312</v>
      </c>
      <c r="E17" s="8" t="s">
        <v>313</v>
      </c>
      <c r="F17" s="7" t="s">
        <v>263</v>
      </c>
      <c r="G17" s="7" t="s">
        <v>314</v>
      </c>
      <c r="H17" s="7" t="s">
        <v>270</v>
      </c>
      <c r="I17" s="7" t="s">
        <v>311</v>
      </c>
      <c r="J17" s="11"/>
    </row>
    <row r="18" ht="21" customHeight="1" spans="2:10">
      <c r="B18" s="7"/>
      <c r="C18" s="8"/>
      <c r="D18" s="8"/>
      <c r="E18" s="8" t="s">
        <v>315</v>
      </c>
      <c r="F18" s="7" t="s">
        <v>263</v>
      </c>
      <c r="G18" s="7" t="s">
        <v>316</v>
      </c>
      <c r="H18" s="7" t="s">
        <v>270</v>
      </c>
      <c r="I18" s="7" t="s">
        <v>311</v>
      </c>
      <c r="J18" s="11"/>
    </row>
    <row r="19" ht="21" customHeight="1" spans="2:10">
      <c r="B19" s="7"/>
      <c r="C19" s="8"/>
      <c r="D19" s="8" t="s">
        <v>317</v>
      </c>
      <c r="E19" s="8" t="s">
        <v>318</v>
      </c>
      <c r="F19" s="7" t="s">
        <v>263</v>
      </c>
      <c r="G19" s="7" t="s">
        <v>319</v>
      </c>
      <c r="H19" s="7" t="s">
        <v>320</v>
      </c>
      <c r="I19" s="7" t="s">
        <v>321</v>
      </c>
      <c r="J19" s="11"/>
    </row>
    <row r="20" ht="21" customHeight="1" spans="2:10">
      <c r="B20" s="7"/>
      <c r="C20" s="8"/>
      <c r="D20" s="8"/>
      <c r="E20" s="8" t="s">
        <v>322</v>
      </c>
      <c r="F20" s="7" t="s">
        <v>263</v>
      </c>
      <c r="G20" s="7" t="s">
        <v>323</v>
      </c>
      <c r="H20" s="7" t="s">
        <v>257</v>
      </c>
      <c r="I20" s="7" t="s">
        <v>321</v>
      </c>
      <c r="J20" s="11"/>
    </row>
    <row r="21" ht="21" customHeight="1" spans="2:10">
      <c r="B21" s="7"/>
      <c r="C21" s="8"/>
      <c r="D21" s="8" t="s">
        <v>324</v>
      </c>
      <c r="E21" s="8" t="s">
        <v>325</v>
      </c>
      <c r="F21" s="7" t="s">
        <v>263</v>
      </c>
      <c r="G21" s="7" t="s">
        <v>326</v>
      </c>
      <c r="H21" s="7" t="s">
        <v>260</v>
      </c>
      <c r="I21" s="7" t="s">
        <v>311</v>
      </c>
      <c r="J21" s="11"/>
    </row>
    <row r="22" ht="21" customHeight="1" spans="2:10">
      <c r="B22" s="7"/>
      <c r="C22" s="8" t="s">
        <v>327</v>
      </c>
      <c r="D22" s="8" t="s">
        <v>328</v>
      </c>
      <c r="E22" s="8" t="s">
        <v>329</v>
      </c>
      <c r="F22" s="7" t="s">
        <v>258</v>
      </c>
      <c r="G22" s="7" t="s">
        <v>306</v>
      </c>
      <c r="H22" s="7" t="s">
        <v>260</v>
      </c>
      <c r="I22" s="7" t="s">
        <v>311</v>
      </c>
      <c r="J22" s="11"/>
    </row>
    <row r="23" spans="2:10">
      <c r="B23" s="11"/>
      <c r="C23" s="11"/>
      <c r="D23" s="11"/>
      <c r="J23" s="11"/>
    </row>
    <row r="24" ht="18.75" spans="2:10">
      <c r="B24" s="12" t="s">
        <v>330</v>
      </c>
      <c r="C24" s="12"/>
      <c r="D24" s="12"/>
      <c r="E24" s="12"/>
      <c r="F24" s="12"/>
      <c r="G24" s="12"/>
      <c r="H24" s="12"/>
      <c r="I24" s="12"/>
      <c r="J24" s="11"/>
    </row>
    <row r="25" ht="18.75" spans="2:10">
      <c r="B25" s="12" t="s">
        <v>278</v>
      </c>
      <c r="C25" s="12"/>
      <c r="D25" s="12"/>
      <c r="E25" s="12"/>
      <c r="F25" s="12"/>
      <c r="G25" s="12"/>
      <c r="H25" s="12"/>
      <c r="I25" s="12"/>
      <c r="J25" s="11"/>
    </row>
    <row r="26" ht="27" customHeight="1" spans="2:10">
      <c r="B26" s="13" t="s">
        <v>279</v>
      </c>
      <c r="C26" s="14" t="s">
        <v>280</v>
      </c>
      <c r="D26" s="14"/>
      <c r="E26" s="14"/>
      <c r="F26" s="14"/>
      <c r="G26" s="14"/>
      <c r="H26" s="14"/>
      <c r="I26" s="14"/>
      <c r="J26" s="11"/>
    </row>
    <row r="27" ht="27" customHeight="1" spans="2:10">
      <c r="B27" s="15" t="s">
        <v>281</v>
      </c>
      <c r="C27" s="15"/>
      <c r="D27" s="16" t="s">
        <v>331</v>
      </c>
      <c r="E27" s="16"/>
      <c r="F27" s="15" t="s">
        <v>283</v>
      </c>
      <c r="G27" s="15"/>
      <c r="H27" s="16"/>
      <c r="I27" s="16"/>
      <c r="J27" s="11"/>
    </row>
    <row r="28" ht="27" customHeight="1" spans="2:10">
      <c r="B28" s="15" t="s">
        <v>284</v>
      </c>
      <c r="C28" s="15"/>
      <c r="D28" s="16" t="s">
        <v>246</v>
      </c>
      <c r="E28" s="16"/>
      <c r="F28" s="15" t="s">
        <v>285</v>
      </c>
      <c r="G28" s="15"/>
      <c r="H28" s="16" t="s">
        <v>280</v>
      </c>
      <c r="I28" s="16"/>
      <c r="J28" s="11"/>
    </row>
    <row r="29" ht="27" customHeight="1" spans="2:10">
      <c r="B29" s="15" t="s">
        <v>286</v>
      </c>
      <c r="C29" s="15"/>
      <c r="D29" s="15"/>
      <c r="E29" s="15"/>
      <c r="F29" s="15">
        <v>10</v>
      </c>
      <c r="G29" s="15"/>
      <c r="H29" s="15"/>
      <c r="I29" s="15"/>
      <c r="J29" s="11"/>
    </row>
    <row r="30" ht="27" customHeight="1" spans="2:10">
      <c r="B30" s="15" t="s">
        <v>287</v>
      </c>
      <c r="C30" s="15"/>
      <c r="D30" s="17" t="s">
        <v>288</v>
      </c>
      <c r="E30" s="17"/>
      <c r="F30" s="18">
        <v>21.69</v>
      </c>
      <c r="G30" s="18"/>
      <c r="H30" s="18"/>
      <c r="I30" s="18"/>
      <c r="J30" s="11"/>
    </row>
    <row r="31" ht="27" customHeight="1" spans="2:10">
      <c r="B31" s="15"/>
      <c r="C31" s="15"/>
      <c r="D31" s="15" t="s">
        <v>289</v>
      </c>
      <c r="E31" s="15"/>
      <c r="F31" s="18">
        <v>21.69</v>
      </c>
      <c r="G31" s="18"/>
      <c r="H31" s="18"/>
      <c r="I31" s="18"/>
      <c r="J31" s="11"/>
    </row>
    <row r="32" ht="27" customHeight="1" spans="2:10">
      <c r="B32" s="15"/>
      <c r="C32" s="15"/>
      <c r="D32" s="15" t="s">
        <v>290</v>
      </c>
      <c r="E32" s="15"/>
      <c r="F32" s="18"/>
      <c r="G32" s="18"/>
      <c r="H32" s="18"/>
      <c r="I32" s="18"/>
      <c r="J32" s="11"/>
    </row>
    <row r="33" ht="55" customHeight="1" spans="2:10">
      <c r="B33" s="15" t="s">
        <v>291</v>
      </c>
      <c r="C33" s="17" t="s">
        <v>332</v>
      </c>
      <c r="D33" s="17"/>
      <c r="E33" s="17"/>
      <c r="F33" s="17"/>
      <c r="G33" s="17"/>
      <c r="H33" s="17"/>
      <c r="I33" s="17"/>
      <c r="J33" s="11"/>
    </row>
    <row r="34" ht="55" customHeight="1" spans="2:10">
      <c r="B34" s="15"/>
      <c r="C34" s="17"/>
      <c r="D34" s="17"/>
      <c r="E34" s="17"/>
      <c r="F34" s="17"/>
      <c r="G34" s="17"/>
      <c r="H34" s="17"/>
      <c r="I34" s="17"/>
      <c r="J34" s="11"/>
    </row>
    <row r="35" ht="27" customHeight="1" spans="2:10">
      <c r="B35" s="15" t="s">
        <v>293</v>
      </c>
      <c r="C35" s="15" t="s">
        <v>294</v>
      </c>
      <c r="D35" s="15" t="s">
        <v>295</v>
      </c>
      <c r="E35" s="15" t="s">
        <v>296</v>
      </c>
      <c r="F35" s="15" t="s">
        <v>254</v>
      </c>
      <c r="G35" s="15" t="s">
        <v>255</v>
      </c>
      <c r="H35" s="15" t="s">
        <v>297</v>
      </c>
      <c r="I35" s="15" t="s">
        <v>298</v>
      </c>
      <c r="J35" s="11"/>
    </row>
    <row r="36" ht="27" customHeight="1" spans="2:10">
      <c r="B36" s="15"/>
      <c r="C36" s="16" t="s">
        <v>307</v>
      </c>
      <c r="D36" s="16" t="s">
        <v>312</v>
      </c>
      <c r="E36" s="16" t="s">
        <v>333</v>
      </c>
      <c r="F36" s="15" t="s">
        <v>263</v>
      </c>
      <c r="G36" s="15" t="s">
        <v>334</v>
      </c>
      <c r="H36" s="15" t="s">
        <v>335</v>
      </c>
      <c r="I36" s="15" t="s">
        <v>311</v>
      </c>
      <c r="J36" s="11"/>
    </row>
    <row r="37" ht="27" customHeight="1" spans="2:10">
      <c r="B37" s="15"/>
      <c r="C37" s="16"/>
      <c r="D37" s="16"/>
      <c r="E37" s="16" t="s">
        <v>336</v>
      </c>
      <c r="F37" s="15" t="s">
        <v>263</v>
      </c>
      <c r="G37" s="15" t="s">
        <v>337</v>
      </c>
      <c r="H37" s="15" t="s">
        <v>335</v>
      </c>
      <c r="I37" s="15" t="s">
        <v>311</v>
      </c>
      <c r="J37" s="11"/>
    </row>
    <row r="38" ht="27" customHeight="1" spans="2:10">
      <c r="B38" s="15"/>
      <c r="C38" s="16"/>
      <c r="D38" s="16"/>
      <c r="E38" s="16" t="s">
        <v>338</v>
      </c>
      <c r="F38" s="15" t="s">
        <v>263</v>
      </c>
      <c r="G38" s="15" t="s">
        <v>339</v>
      </c>
      <c r="H38" s="15" t="s">
        <v>335</v>
      </c>
      <c r="I38" s="15" t="s">
        <v>311</v>
      </c>
      <c r="J38" s="11"/>
    </row>
    <row r="39" ht="27" customHeight="1" spans="2:10">
      <c r="B39" s="15"/>
      <c r="C39" s="16"/>
      <c r="D39" s="16" t="s">
        <v>317</v>
      </c>
      <c r="E39" s="16" t="s">
        <v>322</v>
      </c>
      <c r="F39" s="15" t="s">
        <v>263</v>
      </c>
      <c r="G39" s="15" t="s">
        <v>321</v>
      </c>
      <c r="H39" s="15" t="s">
        <v>257</v>
      </c>
      <c r="I39" s="15" t="s">
        <v>311</v>
      </c>
      <c r="J39" s="11"/>
    </row>
    <row r="40" ht="27" customHeight="1" spans="2:10">
      <c r="B40" s="15"/>
      <c r="C40" s="16"/>
      <c r="D40" s="16" t="s">
        <v>324</v>
      </c>
      <c r="E40" s="16" t="s">
        <v>325</v>
      </c>
      <c r="F40" s="15" t="s">
        <v>263</v>
      </c>
      <c r="G40" s="15" t="s">
        <v>326</v>
      </c>
      <c r="H40" s="15" t="s">
        <v>260</v>
      </c>
      <c r="I40" s="15" t="s">
        <v>311</v>
      </c>
      <c r="J40" s="11"/>
    </row>
    <row r="41" ht="27" customHeight="1" spans="2:10">
      <c r="B41" s="15"/>
      <c r="C41" s="16" t="s">
        <v>327</v>
      </c>
      <c r="D41" s="16" t="s">
        <v>328</v>
      </c>
      <c r="E41" s="16" t="s">
        <v>340</v>
      </c>
      <c r="F41" s="15" t="s">
        <v>258</v>
      </c>
      <c r="G41" s="15" t="s">
        <v>306</v>
      </c>
      <c r="H41" s="15" t="s">
        <v>260</v>
      </c>
      <c r="I41" s="15" t="s">
        <v>311</v>
      </c>
      <c r="J41" s="11"/>
    </row>
    <row r="42" ht="27" customHeight="1" spans="2:10">
      <c r="B42" s="15"/>
      <c r="C42" s="16" t="s">
        <v>299</v>
      </c>
      <c r="D42" s="16" t="s">
        <v>341</v>
      </c>
      <c r="E42" s="16" t="s">
        <v>342</v>
      </c>
      <c r="F42" s="15" t="s">
        <v>263</v>
      </c>
      <c r="G42" s="15" t="s">
        <v>343</v>
      </c>
      <c r="H42" s="15" t="s">
        <v>260</v>
      </c>
      <c r="I42" s="15" t="s">
        <v>303</v>
      </c>
      <c r="J42" s="11"/>
    </row>
    <row r="43" ht="27" customHeight="1" spans="2:10">
      <c r="B43" s="15"/>
      <c r="C43" s="16"/>
      <c r="D43" s="16"/>
      <c r="E43" s="16" t="s">
        <v>344</v>
      </c>
      <c r="F43" s="15" t="s">
        <v>258</v>
      </c>
      <c r="G43" s="15" t="s">
        <v>306</v>
      </c>
      <c r="H43" s="15" t="s">
        <v>260</v>
      </c>
      <c r="I43" s="15" t="s">
        <v>303</v>
      </c>
      <c r="J43" s="11"/>
    </row>
    <row r="44" spans="2:10">
      <c r="B44" s="11"/>
      <c r="C44" s="11"/>
      <c r="D44" s="11"/>
      <c r="J44" s="11"/>
    </row>
    <row r="45" ht="18.75" spans="2:10">
      <c r="B45" s="19" t="s">
        <v>330</v>
      </c>
      <c r="C45" s="19"/>
      <c r="D45" s="19"/>
      <c r="E45" s="19"/>
      <c r="F45" s="19"/>
      <c r="G45" s="19"/>
      <c r="H45" s="19"/>
      <c r="I45" s="19"/>
      <c r="J45" s="11"/>
    </row>
    <row r="46" ht="18.75" spans="2:10">
      <c r="B46" s="19" t="s">
        <v>278</v>
      </c>
      <c r="C46" s="19"/>
      <c r="D46" s="19"/>
      <c r="E46" s="19"/>
      <c r="F46" s="19"/>
      <c r="G46" s="19"/>
      <c r="H46" s="19"/>
      <c r="I46" s="19"/>
      <c r="J46" s="11"/>
    </row>
    <row r="47" ht="31" customHeight="1" spans="2:10">
      <c r="B47" s="20" t="s">
        <v>279</v>
      </c>
      <c r="C47" s="21" t="s">
        <v>280</v>
      </c>
      <c r="D47" s="21"/>
      <c r="E47" s="21"/>
      <c r="F47" s="21"/>
      <c r="G47" s="21"/>
      <c r="H47" s="21"/>
      <c r="I47" s="21"/>
      <c r="J47" s="11"/>
    </row>
    <row r="48" ht="31" customHeight="1" spans="2:10">
      <c r="B48" s="22" t="s">
        <v>281</v>
      </c>
      <c r="C48" s="22"/>
      <c r="D48" s="23" t="s">
        <v>345</v>
      </c>
      <c r="E48" s="23"/>
      <c r="F48" s="22" t="s">
        <v>283</v>
      </c>
      <c r="G48" s="22"/>
      <c r="H48" s="23"/>
      <c r="I48" s="23"/>
      <c r="J48" s="11"/>
    </row>
    <row r="49" ht="31" customHeight="1" spans="2:10">
      <c r="B49" s="22" t="s">
        <v>284</v>
      </c>
      <c r="C49" s="22"/>
      <c r="D49" s="23" t="s">
        <v>246</v>
      </c>
      <c r="E49" s="23"/>
      <c r="F49" s="22" t="s">
        <v>285</v>
      </c>
      <c r="G49" s="22"/>
      <c r="H49" s="23" t="s">
        <v>280</v>
      </c>
      <c r="I49" s="23"/>
      <c r="J49" s="11"/>
    </row>
    <row r="50" ht="31" customHeight="1" spans="2:10">
      <c r="B50" s="22" t="s">
        <v>286</v>
      </c>
      <c r="C50" s="22"/>
      <c r="D50" s="22"/>
      <c r="E50" s="22"/>
      <c r="F50" s="22">
        <v>10</v>
      </c>
      <c r="G50" s="22"/>
      <c r="H50" s="22"/>
      <c r="I50" s="22"/>
      <c r="J50" s="11"/>
    </row>
    <row r="51" ht="31" customHeight="1" spans="2:10">
      <c r="B51" s="22" t="s">
        <v>287</v>
      </c>
      <c r="C51" s="22"/>
      <c r="D51" s="24" t="s">
        <v>288</v>
      </c>
      <c r="E51" s="24"/>
      <c r="F51" s="25">
        <v>3.29</v>
      </c>
      <c r="G51" s="25"/>
      <c r="H51" s="25"/>
      <c r="I51" s="25"/>
      <c r="J51" s="11"/>
    </row>
    <row r="52" ht="31" customHeight="1" spans="2:10">
      <c r="B52" s="22"/>
      <c r="C52" s="22"/>
      <c r="D52" s="22" t="s">
        <v>289</v>
      </c>
      <c r="E52" s="22"/>
      <c r="F52" s="25">
        <v>3.29</v>
      </c>
      <c r="G52" s="25"/>
      <c r="H52" s="25"/>
      <c r="I52" s="25"/>
      <c r="J52" s="11"/>
    </row>
    <row r="53" ht="31" customHeight="1" spans="2:10">
      <c r="B53" s="22"/>
      <c r="C53" s="22"/>
      <c r="D53" s="22" t="s">
        <v>290</v>
      </c>
      <c r="E53" s="22"/>
      <c r="F53" s="25"/>
      <c r="G53" s="25"/>
      <c r="H53" s="25"/>
      <c r="I53" s="25"/>
      <c r="J53" s="11"/>
    </row>
    <row r="54" ht="50" customHeight="1" spans="2:10">
      <c r="B54" s="22" t="s">
        <v>291</v>
      </c>
      <c r="C54" s="24" t="s">
        <v>346</v>
      </c>
      <c r="D54" s="24"/>
      <c r="E54" s="24"/>
      <c r="F54" s="24"/>
      <c r="G54" s="24"/>
      <c r="H54" s="24"/>
      <c r="I54" s="24"/>
      <c r="J54" s="11"/>
    </row>
    <row r="55" ht="50" customHeight="1" spans="2:10">
      <c r="B55" s="22"/>
      <c r="C55" s="24"/>
      <c r="D55" s="24"/>
      <c r="E55" s="24"/>
      <c r="F55" s="24"/>
      <c r="G55" s="24"/>
      <c r="H55" s="24"/>
      <c r="I55" s="24"/>
      <c r="J55" s="11"/>
    </row>
    <row r="56" ht="31" customHeight="1" spans="2:10">
      <c r="B56" s="22" t="s">
        <v>293</v>
      </c>
      <c r="C56" s="22" t="s">
        <v>294</v>
      </c>
      <c r="D56" s="22" t="s">
        <v>295</v>
      </c>
      <c r="E56" s="22" t="s">
        <v>296</v>
      </c>
      <c r="F56" s="22" t="s">
        <v>254</v>
      </c>
      <c r="G56" s="22" t="s">
        <v>255</v>
      </c>
      <c r="H56" s="22" t="s">
        <v>297</v>
      </c>
      <c r="I56" s="22" t="s">
        <v>298</v>
      </c>
      <c r="J56" s="11"/>
    </row>
    <row r="57" ht="31" customHeight="1" spans="2:10">
      <c r="B57" s="22"/>
      <c r="C57" s="23" t="s">
        <v>307</v>
      </c>
      <c r="D57" s="23" t="s">
        <v>317</v>
      </c>
      <c r="E57" s="23" t="s">
        <v>347</v>
      </c>
      <c r="F57" s="22" t="s">
        <v>263</v>
      </c>
      <c r="G57" s="22" t="s">
        <v>348</v>
      </c>
      <c r="H57" s="22" t="s">
        <v>349</v>
      </c>
      <c r="I57" s="22" t="s">
        <v>311</v>
      </c>
      <c r="J57" s="11"/>
    </row>
    <row r="58" ht="31" customHeight="1" spans="2:10">
      <c r="B58" s="22"/>
      <c r="C58" s="23"/>
      <c r="D58" s="23"/>
      <c r="E58" s="23" t="s">
        <v>350</v>
      </c>
      <c r="F58" s="22" t="s">
        <v>263</v>
      </c>
      <c r="G58" s="22" t="s">
        <v>351</v>
      </c>
      <c r="H58" s="22" t="s">
        <v>257</v>
      </c>
      <c r="I58" s="22" t="s">
        <v>311</v>
      </c>
      <c r="J58" s="11"/>
    </row>
    <row r="59" ht="31" customHeight="1" spans="2:10">
      <c r="B59" s="22"/>
      <c r="C59" s="23"/>
      <c r="D59" s="23" t="s">
        <v>308</v>
      </c>
      <c r="E59" s="23" t="s">
        <v>352</v>
      </c>
      <c r="F59" s="22" t="s">
        <v>263</v>
      </c>
      <c r="G59" s="22" t="s">
        <v>310</v>
      </c>
      <c r="H59" s="22" t="s">
        <v>262</v>
      </c>
      <c r="I59" s="22" t="s">
        <v>311</v>
      </c>
      <c r="J59" s="11"/>
    </row>
    <row r="60" ht="31" customHeight="1" spans="2:10">
      <c r="B60" s="22"/>
      <c r="C60" s="23"/>
      <c r="D60" s="23" t="s">
        <v>312</v>
      </c>
      <c r="E60" s="23" t="s">
        <v>353</v>
      </c>
      <c r="F60" s="22" t="s">
        <v>263</v>
      </c>
      <c r="G60" s="22" t="s">
        <v>354</v>
      </c>
      <c r="H60" s="22" t="s">
        <v>335</v>
      </c>
      <c r="I60" s="22" t="s">
        <v>311</v>
      </c>
      <c r="J60" s="11"/>
    </row>
    <row r="61" ht="31" customHeight="1" spans="2:10">
      <c r="B61" s="22"/>
      <c r="C61" s="23"/>
      <c r="D61" s="23" t="s">
        <v>324</v>
      </c>
      <c r="E61" s="23" t="s">
        <v>355</v>
      </c>
      <c r="F61" s="22" t="s">
        <v>263</v>
      </c>
      <c r="G61" s="22" t="s">
        <v>326</v>
      </c>
      <c r="H61" s="22" t="s">
        <v>260</v>
      </c>
      <c r="I61" s="22" t="s">
        <v>311</v>
      </c>
      <c r="J61" s="11"/>
    </row>
    <row r="62" ht="31" customHeight="1" spans="2:10">
      <c r="B62" s="22"/>
      <c r="C62" s="23" t="s">
        <v>327</v>
      </c>
      <c r="D62" s="23" t="s">
        <v>328</v>
      </c>
      <c r="E62" s="23" t="s">
        <v>356</v>
      </c>
      <c r="F62" s="22" t="s">
        <v>263</v>
      </c>
      <c r="G62" s="22" t="s">
        <v>326</v>
      </c>
      <c r="H62" s="22" t="s">
        <v>260</v>
      </c>
      <c r="I62" s="22" t="s">
        <v>311</v>
      </c>
      <c r="J62" s="11"/>
    </row>
    <row r="63" ht="31" customHeight="1" spans="2:10">
      <c r="B63" s="22"/>
      <c r="C63" s="23" t="s">
        <v>299</v>
      </c>
      <c r="D63" s="23" t="s">
        <v>341</v>
      </c>
      <c r="E63" s="23" t="s">
        <v>342</v>
      </c>
      <c r="F63" s="22" t="s">
        <v>263</v>
      </c>
      <c r="G63" s="22" t="s">
        <v>343</v>
      </c>
      <c r="H63" s="22" t="s">
        <v>260</v>
      </c>
      <c r="I63" s="22" t="s">
        <v>303</v>
      </c>
      <c r="J63" s="11"/>
    </row>
    <row r="64" ht="31" customHeight="1" spans="2:10">
      <c r="B64" s="22"/>
      <c r="C64" s="23"/>
      <c r="D64" s="23"/>
      <c r="E64" s="23" t="s">
        <v>305</v>
      </c>
      <c r="F64" s="22" t="s">
        <v>258</v>
      </c>
      <c r="G64" s="22" t="s">
        <v>306</v>
      </c>
      <c r="H64" s="22" t="s">
        <v>260</v>
      </c>
      <c r="I64" s="22" t="s">
        <v>303</v>
      </c>
      <c r="J64" s="11"/>
    </row>
    <row r="65" spans="2:10">
      <c r="B65" s="11"/>
      <c r="C65" s="11"/>
      <c r="D65" s="11"/>
      <c r="J65" s="11"/>
    </row>
    <row r="66" ht="18.75" spans="2:10">
      <c r="B66" s="19" t="s">
        <v>330</v>
      </c>
      <c r="C66" s="19"/>
      <c r="D66" s="19"/>
      <c r="E66" s="19"/>
      <c r="F66" s="19"/>
      <c r="G66" s="19"/>
      <c r="H66" s="19"/>
      <c r="I66" s="19"/>
      <c r="J66" s="11"/>
    </row>
    <row r="67" ht="18.75" spans="2:10">
      <c r="B67" s="19" t="s">
        <v>278</v>
      </c>
      <c r="C67" s="19"/>
      <c r="D67" s="19"/>
      <c r="E67" s="19"/>
      <c r="F67" s="19"/>
      <c r="G67" s="19"/>
      <c r="H67" s="19"/>
      <c r="I67" s="19"/>
      <c r="J67" s="11"/>
    </row>
    <row r="68" ht="27" customHeight="1" spans="2:10">
      <c r="B68" s="20" t="s">
        <v>279</v>
      </c>
      <c r="C68" s="21" t="s">
        <v>280</v>
      </c>
      <c r="D68" s="21"/>
      <c r="E68" s="21"/>
      <c r="F68" s="21"/>
      <c r="G68" s="21"/>
      <c r="H68" s="21"/>
      <c r="I68" s="21"/>
      <c r="J68" s="11"/>
    </row>
    <row r="69" ht="27" customHeight="1" spans="2:10">
      <c r="B69" s="22" t="s">
        <v>281</v>
      </c>
      <c r="C69" s="22"/>
      <c r="D69" s="23" t="s">
        <v>357</v>
      </c>
      <c r="E69" s="23"/>
      <c r="F69" s="22" t="s">
        <v>283</v>
      </c>
      <c r="G69" s="22"/>
      <c r="H69" s="23"/>
      <c r="I69" s="23"/>
      <c r="J69" s="11"/>
    </row>
    <row r="70" ht="27" customHeight="1" spans="2:10">
      <c r="B70" s="22" t="s">
        <v>284</v>
      </c>
      <c r="C70" s="22"/>
      <c r="D70" s="23" t="s">
        <v>246</v>
      </c>
      <c r="E70" s="23"/>
      <c r="F70" s="22" t="s">
        <v>285</v>
      </c>
      <c r="G70" s="22"/>
      <c r="H70" s="23" t="s">
        <v>280</v>
      </c>
      <c r="I70" s="23"/>
      <c r="J70" s="11"/>
    </row>
    <row r="71" ht="27" customHeight="1" spans="2:10">
      <c r="B71" s="22" t="s">
        <v>286</v>
      </c>
      <c r="C71" s="22"/>
      <c r="D71" s="22"/>
      <c r="E71" s="22"/>
      <c r="F71" s="22">
        <v>10</v>
      </c>
      <c r="G71" s="22"/>
      <c r="H71" s="22"/>
      <c r="I71" s="22"/>
      <c r="J71" s="11"/>
    </row>
    <row r="72" ht="27" customHeight="1" spans="2:10">
      <c r="B72" s="22" t="s">
        <v>287</v>
      </c>
      <c r="C72" s="22"/>
      <c r="D72" s="24" t="s">
        <v>288</v>
      </c>
      <c r="E72" s="24"/>
      <c r="F72" s="25">
        <v>50</v>
      </c>
      <c r="G72" s="25"/>
      <c r="H72" s="25"/>
      <c r="I72" s="25"/>
      <c r="J72" s="11"/>
    </row>
    <row r="73" ht="27" customHeight="1" spans="2:10">
      <c r="B73" s="22"/>
      <c r="C73" s="22"/>
      <c r="D73" s="22" t="s">
        <v>289</v>
      </c>
      <c r="E73" s="22"/>
      <c r="F73" s="25">
        <v>50</v>
      </c>
      <c r="G73" s="25"/>
      <c r="H73" s="25"/>
      <c r="I73" s="25"/>
      <c r="J73" s="11"/>
    </row>
    <row r="74" ht="27" customHeight="1" spans="2:10">
      <c r="B74" s="22"/>
      <c r="C74" s="22"/>
      <c r="D74" s="22" t="s">
        <v>290</v>
      </c>
      <c r="E74" s="22"/>
      <c r="F74" s="25"/>
      <c r="G74" s="25"/>
      <c r="H74" s="25"/>
      <c r="I74" s="25"/>
      <c r="J74" s="11"/>
    </row>
    <row r="75" ht="27" customHeight="1" spans="2:10">
      <c r="B75" s="22" t="s">
        <v>291</v>
      </c>
      <c r="C75" s="24" t="s">
        <v>358</v>
      </c>
      <c r="D75" s="24"/>
      <c r="E75" s="24"/>
      <c r="F75" s="24"/>
      <c r="G75" s="24"/>
      <c r="H75" s="24"/>
      <c r="I75" s="24"/>
      <c r="J75" s="11"/>
    </row>
    <row r="76" ht="27" customHeight="1" spans="2:10">
      <c r="B76" s="22"/>
      <c r="C76" s="24"/>
      <c r="D76" s="24"/>
      <c r="E76" s="24"/>
      <c r="F76" s="24"/>
      <c r="G76" s="24"/>
      <c r="H76" s="24"/>
      <c r="I76" s="24"/>
      <c r="J76" s="11"/>
    </row>
    <row r="77" ht="27" customHeight="1" spans="2:10">
      <c r="B77" s="22" t="s">
        <v>293</v>
      </c>
      <c r="C77" s="22" t="s">
        <v>294</v>
      </c>
      <c r="D77" s="22" t="s">
        <v>295</v>
      </c>
      <c r="E77" s="22" t="s">
        <v>296</v>
      </c>
      <c r="F77" s="22" t="s">
        <v>254</v>
      </c>
      <c r="G77" s="22" t="s">
        <v>255</v>
      </c>
      <c r="H77" s="22" t="s">
        <v>297</v>
      </c>
      <c r="I77" s="22" t="s">
        <v>298</v>
      </c>
      <c r="J77" s="11"/>
    </row>
    <row r="78" ht="27" customHeight="1" spans="2:10">
      <c r="B78" s="22"/>
      <c r="C78" s="23" t="s">
        <v>299</v>
      </c>
      <c r="D78" s="23" t="s">
        <v>300</v>
      </c>
      <c r="E78" s="23" t="s">
        <v>359</v>
      </c>
      <c r="F78" s="22" t="s">
        <v>258</v>
      </c>
      <c r="G78" s="22" t="s">
        <v>321</v>
      </c>
      <c r="H78" s="22" t="s">
        <v>360</v>
      </c>
      <c r="I78" s="26">
        <v>10</v>
      </c>
      <c r="J78" s="11"/>
    </row>
    <row r="79" ht="27" customHeight="1" spans="2:10">
      <c r="B79" s="22"/>
      <c r="C79" s="23"/>
      <c r="D79" s="23"/>
      <c r="E79" s="23" t="s">
        <v>361</v>
      </c>
      <c r="F79" s="22" t="s">
        <v>258</v>
      </c>
      <c r="G79" s="22" t="s">
        <v>362</v>
      </c>
      <c r="H79" s="22" t="s">
        <v>257</v>
      </c>
      <c r="I79" s="26">
        <v>10</v>
      </c>
      <c r="J79" s="11"/>
    </row>
    <row r="80" ht="27" customHeight="1" spans="2:10">
      <c r="B80" s="22"/>
      <c r="C80" s="23" t="s">
        <v>307</v>
      </c>
      <c r="D80" s="23" t="s">
        <v>317</v>
      </c>
      <c r="E80" s="23" t="s">
        <v>363</v>
      </c>
      <c r="F80" s="22" t="s">
        <v>263</v>
      </c>
      <c r="G80" s="22" t="s">
        <v>364</v>
      </c>
      <c r="H80" s="22" t="s">
        <v>320</v>
      </c>
      <c r="I80" s="26">
        <v>7.5</v>
      </c>
      <c r="J80" s="11"/>
    </row>
    <row r="81" ht="27" customHeight="1" spans="2:10">
      <c r="B81" s="22"/>
      <c r="C81" s="23"/>
      <c r="D81" s="23"/>
      <c r="E81" s="23" t="s">
        <v>365</v>
      </c>
      <c r="F81" s="22" t="s">
        <v>263</v>
      </c>
      <c r="G81" s="22" t="s">
        <v>366</v>
      </c>
      <c r="H81" s="22" t="s">
        <v>367</v>
      </c>
      <c r="I81" s="26">
        <v>5</v>
      </c>
      <c r="J81" s="11"/>
    </row>
    <row r="82" ht="27" customHeight="1" spans="2:10">
      <c r="B82" s="22"/>
      <c r="C82" s="23"/>
      <c r="D82" s="23"/>
      <c r="E82" s="23" t="s">
        <v>368</v>
      </c>
      <c r="F82" s="22" t="s">
        <v>263</v>
      </c>
      <c r="G82" s="22" t="s">
        <v>369</v>
      </c>
      <c r="H82" s="22" t="s">
        <v>367</v>
      </c>
      <c r="I82" s="26">
        <v>7.5</v>
      </c>
      <c r="J82" s="11"/>
    </row>
    <row r="83" ht="27" customHeight="1" spans="2:10">
      <c r="B83" s="22"/>
      <c r="C83" s="23"/>
      <c r="D83" s="23" t="s">
        <v>308</v>
      </c>
      <c r="E83" s="23" t="s">
        <v>370</v>
      </c>
      <c r="F83" s="22" t="s">
        <v>263</v>
      </c>
      <c r="G83" s="22" t="s">
        <v>326</v>
      </c>
      <c r="H83" s="22" t="s">
        <v>260</v>
      </c>
      <c r="I83" s="26">
        <v>10</v>
      </c>
      <c r="J83" s="11"/>
    </row>
    <row r="84" ht="27" customHeight="1" spans="2:10">
      <c r="B84" s="22"/>
      <c r="C84" s="23"/>
      <c r="D84" s="23" t="s">
        <v>324</v>
      </c>
      <c r="E84" s="23" t="s">
        <v>371</v>
      </c>
      <c r="F84" s="22" t="s">
        <v>263</v>
      </c>
      <c r="G84" s="22" t="s">
        <v>326</v>
      </c>
      <c r="H84" s="22" t="s">
        <v>260</v>
      </c>
      <c r="I84" s="26">
        <v>10</v>
      </c>
      <c r="J84" s="11"/>
    </row>
    <row r="85" ht="27" customHeight="1" spans="2:10">
      <c r="B85" s="22"/>
      <c r="C85" s="23"/>
      <c r="D85" s="23"/>
      <c r="E85" s="23" t="s">
        <v>372</v>
      </c>
      <c r="F85" s="22" t="s">
        <v>271</v>
      </c>
      <c r="G85" s="22" t="s">
        <v>311</v>
      </c>
      <c r="H85" s="22" t="s">
        <v>270</v>
      </c>
      <c r="I85" s="26">
        <v>5</v>
      </c>
      <c r="J85" s="11"/>
    </row>
    <row r="86" ht="27" customHeight="1" spans="2:10">
      <c r="B86" s="22"/>
      <c r="C86" s="23"/>
      <c r="D86" s="23"/>
      <c r="E86" s="23" t="s">
        <v>373</v>
      </c>
      <c r="F86" s="22" t="s">
        <v>271</v>
      </c>
      <c r="G86" s="22" t="s">
        <v>374</v>
      </c>
      <c r="H86" s="22" t="s">
        <v>270</v>
      </c>
      <c r="I86" s="26">
        <v>7.5</v>
      </c>
      <c r="J86" s="11"/>
    </row>
    <row r="87" ht="27" customHeight="1" spans="2:10">
      <c r="B87" s="22"/>
      <c r="C87" s="23"/>
      <c r="D87" s="23"/>
      <c r="E87" s="23" t="s">
        <v>375</v>
      </c>
      <c r="F87" s="22" t="s">
        <v>271</v>
      </c>
      <c r="G87" s="22" t="s">
        <v>374</v>
      </c>
      <c r="H87" s="22" t="s">
        <v>270</v>
      </c>
      <c r="I87" s="26">
        <v>7.5</v>
      </c>
      <c r="J87" s="11"/>
    </row>
    <row r="88" ht="27" customHeight="1" spans="2:10">
      <c r="B88" s="22"/>
      <c r="C88" s="23" t="s">
        <v>327</v>
      </c>
      <c r="D88" s="23"/>
      <c r="E88" s="23" t="s">
        <v>376</v>
      </c>
      <c r="F88" s="22" t="s">
        <v>258</v>
      </c>
      <c r="G88" s="22" t="s">
        <v>377</v>
      </c>
      <c r="H88" s="22" t="s">
        <v>260</v>
      </c>
      <c r="I88" s="26">
        <v>10</v>
      </c>
      <c r="J88" s="11"/>
    </row>
    <row r="89" spans="2:10">
      <c r="B89" s="11"/>
      <c r="C89" s="11"/>
      <c r="D89" s="11"/>
      <c r="J89" s="11"/>
    </row>
    <row r="90" spans="2:10">
      <c r="B90" s="11"/>
      <c r="C90" s="11"/>
      <c r="D90" s="11"/>
      <c r="J90" s="11"/>
    </row>
    <row r="91" spans="2:10">
      <c r="B91" s="11"/>
      <c r="C91" s="11"/>
      <c r="D91" s="11"/>
      <c r="J91" s="11"/>
    </row>
    <row r="92" spans="2:10">
      <c r="B92" s="11"/>
      <c r="C92" s="11"/>
      <c r="D92" s="11"/>
      <c r="J92" s="11"/>
    </row>
    <row r="93" spans="2:10">
      <c r="B93" s="11"/>
      <c r="C93" s="11"/>
      <c r="D93" s="11"/>
      <c r="J93" s="11"/>
    </row>
    <row r="94" spans="2:10">
      <c r="B94" s="11"/>
      <c r="C94" s="11"/>
      <c r="D94" s="11"/>
      <c r="J94" s="11"/>
    </row>
    <row r="95" spans="2:10">
      <c r="B95" s="11"/>
      <c r="C95" s="11"/>
      <c r="D95" s="11"/>
      <c r="J95" s="11"/>
    </row>
    <row r="96" spans="2:10">
      <c r="B96" s="11"/>
      <c r="C96" s="11"/>
      <c r="D96" s="11"/>
      <c r="J96" s="11"/>
    </row>
    <row r="97" spans="2:10">
      <c r="B97" s="11"/>
      <c r="C97" s="11"/>
      <c r="D97" s="11"/>
      <c r="J97" s="11"/>
    </row>
    <row r="98" spans="2:10">
      <c r="B98" s="11"/>
      <c r="C98" s="11"/>
      <c r="D98" s="11"/>
      <c r="J98" s="11"/>
    </row>
    <row r="99" spans="2:10">
      <c r="B99" s="11"/>
      <c r="C99" s="11"/>
      <c r="D99" s="11"/>
      <c r="J99" s="11"/>
    </row>
    <row r="100" spans="2:10">
      <c r="B100" s="11"/>
      <c r="C100" s="11"/>
      <c r="D100" s="11"/>
      <c r="J100" s="11"/>
    </row>
    <row r="101" spans="2:10">
      <c r="B101" s="11"/>
      <c r="C101" s="11"/>
      <c r="D101" s="11"/>
      <c r="J101" s="11"/>
    </row>
    <row r="102" spans="2:10">
      <c r="B102" s="11"/>
      <c r="C102" s="11"/>
      <c r="D102" s="11"/>
      <c r="J102" s="11"/>
    </row>
    <row r="103" spans="2:10">
      <c r="B103" s="11"/>
      <c r="C103" s="11"/>
      <c r="D103" s="11"/>
      <c r="J103" s="11"/>
    </row>
    <row r="104" spans="2:10">
      <c r="B104" s="11"/>
      <c r="C104" s="11"/>
      <c r="D104" s="11"/>
      <c r="J104" s="11"/>
    </row>
    <row r="105" spans="2:10">
      <c r="B105" s="11"/>
      <c r="C105" s="11"/>
      <c r="D105" s="11"/>
      <c r="J105" s="11"/>
    </row>
    <row r="106" spans="2:10">
      <c r="B106" s="11"/>
      <c r="C106" s="11"/>
      <c r="D106" s="11"/>
      <c r="J106" s="11"/>
    </row>
    <row r="107" spans="2:10">
      <c r="B107" s="11"/>
      <c r="C107" s="11"/>
      <c r="D107" s="11"/>
      <c r="J107" s="11"/>
    </row>
    <row r="108" spans="2:10">
      <c r="B108" s="11"/>
      <c r="C108" s="11"/>
      <c r="D108" s="11"/>
      <c r="J108" s="11"/>
    </row>
    <row r="109" spans="2:10">
      <c r="B109" s="11"/>
      <c r="C109" s="11"/>
      <c r="D109" s="11"/>
      <c r="J109" s="11"/>
    </row>
    <row r="110" spans="2:10">
      <c r="B110" s="11"/>
      <c r="C110" s="11"/>
      <c r="D110" s="11"/>
      <c r="J110" s="11"/>
    </row>
    <row r="111" spans="2:10">
      <c r="B111" s="11"/>
      <c r="C111" s="11"/>
      <c r="D111" s="11"/>
      <c r="J111" s="11"/>
    </row>
    <row r="112" spans="2:10">
      <c r="B112" s="11"/>
      <c r="C112" s="11"/>
      <c r="D112" s="11"/>
      <c r="J112" s="11"/>
    </row>
    <row r="113" spans="2:10">
      <c r="B113" s="11"/>
      <c r="C113" s="11"/>
      <c r="D113" s="11"/>
      <c r="J113" s="11"/>
    </row>
    <row r="114" spans="2:10">
      <c r="B114" s="11"/>
      <c r="C114" s="11"/>
      <c r="D114" s="11"/>
      <c r="J114" s="11"/>
    </row>
    <row r="115" spans="2:10">
      <c r="B115" s="11"/>
      <c r="C115" s="11"/>
      <c r="D115" s="11"/>
      <c r="J115" s="11"/>
    </row>
    <row r="116" spans="2:10">
      <c r="B116" s="11"/>
      <c r="C116" s="11"/>
      <c r="D116" s="11"/>
      <c r="J116" s="11"/>
    </row>
    <row r="117" spans="2:10">
      <c r="B117" s="11"/>
      <c r="C117" s="11"/>
      <c r="D117" s="11"/>
      <c r="J117" s="11"/>
    </row>
    <row r="118" spans="2:10">
      <c r="B118" s="11"/>
      <c r="C118" s="11"/>
      <c r="D118" s="11"/>
      <c r="J118" s="11"/>
    </row>
    <row r="119" spans="2:10">
      <c r="B119" s="11"/>
      <c r="C119" s="11"/>
      <c r="D119" s="11"/>
      <c r="J119" s="11"/>
    </row>
    <row r="120" spans="2:10">
      <c r="B120" s="11"/>
      <c r="C120" s="11"/>
      <c r="D120" s="11"/>
      <c r="J120" s="11"/>
    </row>
    <row r="121" spans="2:10">
      <c r="B121" s="11"/>
      <c r="C121" s="11"/>
      <c r="D121" s="11"/>
      <c r="J121" s="11"/>
    </row>
    <row r="122" spans="2:10">
      <c r="B122" s="11"/>
      <c r="C122" s="11"/>
      <c r="D122" s="11"/>
      <c r="J122" s="11"/>
    </row>
    <row r="123" spans="2:10">
      <c r="B123" s="11"/>
      <c r="C123" s="11"/>
      <c r="D123" s="11"/>
      <c r="J123" s="11"/>
    </row>
  </sheetData>
  <mergeCells count="108">
    <mergeCell ref="B2:I2"/>
    <mergeCell ref="B3:I3"/>
    <mergeCell ref="C4:I4"/>
    <mergeCell ref="B5:C5"/>
    <mergeCell ref="D5:E5"/>
    <mergeCell ref="F5:G5"/>
    <mergeCell ref="H5:I5"/>
    <mergeCell ref="B6:C6"/>
    <mergeCell ref="D6:E6"/>
    <mergeCell ref="F6:G6"/>
    <mergeCell ref="H6:I6"/>
    <mergeCell ref="B7:E7"/>
    <mergeCell ref="F7:I7"/>
    <mergeCell ref="D8:E8"/>
    <mergeCell ref="F8:I8"/>
    <mergeCell ref="D9:E9"/>
    <mergeCell ref="F9:I9"/>
    <mergeCell ref="D10:E10"/>
    <mergeCell ref="F10:I10"/>
    <mergeCell ref="B24:I24"/>
    <mergeCell ref="B25:I25"/>
    <mergeCell ref="C26:I26"/>
    <mergeCell ref="B27:C27"/>
    <mergeCell ref="D27:E27"/>
    <mergeCell ref="F27:G27"/>
    <mergeCell ref="H27:I27"/>
    <mergeCell ref="B28:C28"/>
    <mergeCell ref="D28:E28"/>
    <mergeCell ref="F28:G28"/>
    <mergeCell ref="H28:I28"/>
    <mergeCell ref="B29:E29"/>
    <mergeCell ref="F29:I29"/>
    <mergeCell ref="D30:E30"/>
    <mergeCell ref="F30:I30"/>
    <mergeCell ref="D31:E31"/>
    <mergeCell ref="F31:I31"/>
    <mergeCell ref="D32:E32"/>
    <mergeCell ref="F32:I32"/>
    <mergeCell ref="B45:I45"/>
    <mergeCell ref="B46:I46"/>
    <mergeCell ref="C47:I47"/>
    <mergeCell ref="B48:C48"/>
    <mergeCell ref="D48:E48"/>
    <mergeCell ref="F48:G48"/>
    <mergeCell ref="H48:I48"/>
    <mergeCell ref="B49:C49"/>
    <mergeCell ref="D49:E49"/>
    <mergeCell ref="F49:G49"/>
    <mergeCell ref="H49:I49"/>
    <mergeCell ref="B50:E50"/>
    <mergeCell ref="F50:I50"/>
    <mergeCell ref="D51:E51"/>
    <mergeCell ref="F51:I51"/>
    <mergeCell ref="D52:E52"/>
    <mergeCell ref="F52:I52"/>
    <mergeCell ref="D53:E53"/>
    <mergeCell ref="F53:I53"/>
    <mergeCell ref="B66:I66"/>
    <mergeCell ref="B67:I67"/>
    <mergeCell ref="C68:I68"/>
    <mergeCell ref="B69:C69"/>
    <mergeCell ref="D69:E69"/>
    <mergeCell ref="F69:G69"/>
    <mergeCell ref="H69:I69"/>
    <mergeCell ref="B70:C70"/>
    <mergeCell ref="D70:E70"/>
    <mergeCell ref="F70:G70"/>
    <mergeCell ref="H70:I70"/>
    <mergeCell ref="B71:E71"/>
    <mergeCell ref="F71:I71"/>
    <mergeCell ref="D72:E72"/>
    <mergeCell ref="F72:I72"/>
    <mergeCell ref="D73:E73"/>
    <mergeCell ref="F73:I73"/>
    <mergeCell ref="D74:E74"/>
    <mergeCell ref="F74:I74"/>
    <mergeCell ref="B11:B12"/>
    <mergeCell ref="B13:B22"/>
    <mergeCell ref="B33:B34"/>
    <mergeCell ref="B35:B43"/>
    <mergeCell ref="B54:B55"/>
    <mergeCell ref="B56:B64"/>
    <mergeCell ref="B75:B76"/>
    <mergeCell ref="B77:B88"/>
    <mergeCell ref="C14:C15"/>
    <mergeCell ref="C16:C21"/>
    <mergeCell ref="C36:C40"/>
    <mergeCell ref="C42:C43"/>
    <mergeCell ref="C57:C61"/>
    <mergeCell ref="C63:C64"/>
    <mergeCell ref="C78:C79"/>
    <mergeCell ref="C80:C84"/>
    <mergeCell ref="C85:C87"/>
    <mergeCell ref="D17:D18"/>
    <mergeCell ref="D19:D20"/>
    <mergeCell ref="D36:D38"/>
    <mergeCell ref="D57:D58"/>
    <mergeCell ref="D78:D79"/>
    <mergeCell ref="D80:D82"/>
    <mergeCell ref="D85:D87"/>
    <mergeCell ref="B8:C10"/>
    <mergeCell ref="C11:I12"/>
    <mergeCell ref="B30:C32"/>
    <mergeCell ref="C33:I34"/>
    <mergeCell ref="B51:C53"/>
    <mergeCell ref="C54:I55"/>
    <mergeCell ref="B72:C74"/>
    <mergeCell ref="C75:I76"/>
  </mergeCells>
  <pageMargins left="0.354166666666667" right="0.275" top="0.629861111111111" bottom="1" header="0.5" footer="0.5"/>
  <pageSetup paperSize="9" scale="83"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2"/>
  <sheetViews>
    <sheetView zoomScale="120" zoomScaleNormal="120" workbookViewId="0">
      <pane xSplit="1" ySplit="7" topLeftCell="B32" activePane="bottomRight" state="frozenSplit"/>
      <selection/>
      <selection pane="topRight"/>
      <selection pane="bottomLeft"/>
      <selection pane="bottomRight" activeCell="B2" sqref="B2:F3"/>
    </sheetView>
  </sheetViews>
  <sheetFormatPr defaultColWidth="10" defaultRowHeight="13.5" outlineLevelCol="5"/>
  <cols>
    <col min="1" max="1" width="0.133333333333333" customWidth="1"/>
    <col min="2" max="2" width="13.1666666666667" customWidth="1"/>
    <col min="3" max="3" width="42.5" customWidth="1"/>
    <col min="4" max="4" width="12.75" customWidth="1"/>
    <col min="5" max="5" width="13.1583333333333" customWidth="1"/>
    <col min="6" max="6" width="13.4333333333333" customWidth="1"/>
  </cols>
  <sheetData>
    <row r="1" ht="16.35" customHeight="1" spans="1:6">
      <c r="A1" s="27"/>
      <c r="B1" s="28" t="s">
        <v>31</v>
      </c>
      <c r="C1" s="27"/>
      <c r="D1" s="27"/>
      <c r="E1" s="27"/>
      <c r="F1" s="27"/>
    </row>
    <row r="2" ht="16.35" customHeight="1" spans="2:6">
      <c r="B2" s="69" t="s">
        <v>32</v>
      </c>
      <c r="C2" s="69"/>
      <c r="D2" s="69"/>
      <c r="E2" s="69"/>
      <c r="F2" s="69"/>
    </row>
    <row r="3" ht="16.35" customHeight="1" spans="2:6">
      <c r="B3" s="69"/>
      <c r="C3" s="69"/>
      <c r="D3" s="69"/>
      <c r="E3" s="69"/>
      <c r="F3" s="69"/>
    </row>
    <row r="4" ht="20.7" customHeight="1" spans="2:6">
      <c r="B4" s="27"/>
      <c r="C4" s="27"/>
      <c r="D4" s="27"/>
      <c r="E4" s="27"/>
      <c r="F4" s="44" t="s">
        <v>2</v>
      </c>
    </row>
    <row r="5" ht="34.5" customHeight="1" spans="2:6">
      <c r="B5" s="70" t="s">
        <v>33</v>
      </c>
      <c r="C5" s="70"/>
      <c r="D5" s="70" t="s">
        <v>34</v>
      </c>
      <c r="E5" s="70"/>
      <c r="F5" s="70"/>
    </row>
    <row r="6" ht="29.3" customHeight="1" spans="2:6">
      <c r="B6" s="70" t="s">
        <v>35</v>
      </c>
      <c r="C6" s="70" t="s">
        <v>36</v>
      </c>
      <c r="D6" s="70" t="s">
        <v>37</v>
      </c>
      <c r="E6" s="70" t="s">
        <v>38</v>
      </c>
      <c r="F6" s="70" t="s">
        <v>39</v>
      </c>
    </row>
    <row r="7" ht="22.4" customHeight="1" spans="2:6">
      <c r="B7" s="39" t="s">
        <v>7</v>
      </c>
      <c r="C7" s="39"/>
      <c r="D7" s="48">
        <f>+D8+D17+D20+D23+D32+D37+D40+D49</f>
        <v>1322.61</v>
      </c>
      <c r="E7" s="48">
        <f>+E8+E17+E20+E23+E32+E37+E40+E49</f>
        <v>1064.98</v>
      </c>
      <c r="F7" s="48">
        <f>+F8+F17+F20+F23+F32+F37+F40+F49</f>
        <v>257.63</v>
      </c>
    </row>
    <row r="8" ht="19.8" customHeight="1" spans="2:6">
      <c r="B8" s="49" t="s">
        <v>40</v>
      </c>
      <c r="C8" s="50" t="s">
        <v>14</v>
      </c>
      <c r="D8" s="43">
        <f t="shared" ref="D8:D51" si="0">+E8+F8</f>
        <v>597.61</v>
      </c>
      <c r="E8" s="43">
        <f>+E9+E11+E13+E15</f>
        <v>522.63</v>
      </c>
      <c r="F8" s="43">
        <f>+F9+F11+F13+F15</f>
        <v>74.98</v>
      </c>
    </row>
    <row r="9" ht="17.25" customHeight="1" spans="2:6">
      <c r="B9" s="49" t="s">
        <v>41</v>
      </c>
      <c r="C9" s="50" t="s">
        <v>42</v>
      </c>
      <c r="D9" s="43">
        <f t="shared" si="0"/>
        <v>25</v>
      </c>
      <c r="E9" s="43">
        <f t="shared" ref="E9:E13" si="1">+E10</f>
        <v>25</v>
      </c>
      <c r="F9" s="43">
        <f>+F10</f>
        <v>0</v>
      </c>
    </row>
    <row r="10" ht="17.25" customHeight="1" spans="2:6">
      <c r="B10" s="49" t="s">
        <v>43</v>
      </c>
      <c r="C10" s="50" t="s">
        <v>44</v>
      </c>
      <c r="D10" s="43">
        <f t="shared" si="0"/>
        <v>25</v>
      </c>
      <c r="E10" s="43">
        <v>25</v>
      </c>
      <c r="F10" s="43"/>
    </row>
    <row r="11" ht="17.25" customHeight="1" spans="2:6">
      <c r="B11" s="51" t="s">
        <v>45</v>
      </c>
      <c r="C11" s="52" t="s">
        <v>46</v>
      </c>
      <c r="D11" s="43">
        <f t="shared" si="0"/>
        <v>430.61</v>
      </c>
      <c r="E11" s="43">
        <f t="shared" si="1"/>
        <v>355.63</v>
      </c>
      <c r="F11" s="43">
        <f t="shared" ref="F9:F13" si="2">+F12</f>
        <v>74.98</v>
      </c>
    </row>
    <row r="12" ht="17.25" customHeight="1" spans="2:6">
      <c r="B12" s="49" t="s">
        <v>47</v>
      </c>
      <c r="C12" s="50" t="s">
        <v>44</v>
      </c>
      <c r="D12" s="43">
        <f t="shared" si="0"/>
        <v>430.61</v>
      </c>
      <c r="E12" s="43">
        <v>355.63</v>
      </c>
      <c r="F12" s="43">
        <v>74.98</v>
      </c>
    </row>
    <row r="13" ht="17.25" customHeight="1" spans="2:6">
      <c r="B13" s="49" t="s">
        <v>48</v>
      </c>
      <c r="C13" s="50" t="s">
        <v>49</v>
      </c>
      <c r="D13" s="43">
        <f t="shared" si="0"/>
        <v>40</v>
      </c>
      <c r="E13" s="43">
        <f t="shared" si="1"/>
        <v>40</v>
      </c>
      <c r="F13" s="43">
        <f t="shared" si="2"/>
        <v>0</v>
      </c>
    </row>
    <row r="14" ht="17.25" customHeight="1" spans="2:6">
      <c r="B14" s="49" t="s">
        <v>50</v>
      </c>
      <c r="C14" s="50" t="s">
        <v>44</v>
      </c>
      <c r="D14" s="43">
        <f t="shared" si="0"/>
        <v>40</v>
      </c>
      <c r="E14" s="43">
        <v>40</v>
      </c>
      <c r="F14" s="43"/>
    </row>
    <row r="15" ht="17.25" customHeight="1" spans="2:6">
      <c r="B15" s="49" t="s">
        <v>51</v>
      </c>
      <c r="C15" s="50" t="s">
        <v>52</v>
      </c>
      <c r="D15" s="43">
        <f t="shared" si="0"/>
        <v>102</v>
      </c>
      <c r="E15" s="43">
        <f t="shared" ref="E15:E18" si="3">+E16</f>
        <v>102</v>
      </c>
      <c r="F15" s="43">
        <f t="shared" ref="F15:F18" si="4">+F16</f>
        <v>0</v>
      </c>
    </row>
    <row r="16" ht="17.25" customHeight="1" spans="2:6">
      <c r="B16" s="49" t="s">
        <v>53</v>
      </c>
      <c r="C16" s="50" t="s">
        <v>44</v>
      </c>
      <c r="D16" s="43">
        <f t="shared" si="0"/>
        <v>102</v>
      </c>
      <c r="E16" s="43">
        <v>102</v>
      </c>
      <c r="F16" s="43"/>
    </row>
    <row r="17" ht="18.95" customHeight="1" spans="2:6">
      <c r="B17" s="49" t="s">
        <v>54</v>
      </c>
      <c r="C17" s="50" t="s">
        <v>16</v>
      </c>
      <c r="D17" s="43">
        <f t="shared" si="0"/>
        <v>5</v>
      </c>
      <c r="E17" s="43">
        <f t="shared" si="3"/>
        <v>5</v>
      </c>
      <c r="F17" s="43">
        <f t="shared" si="4"/>
        <v>0</v>
      </c>
    </row>
    <row r="18" ht="18.95" customHeight="1" spans="2:6">
      <c r="B18" s="49" t="s">
        <v>55</v>
      </c>
      <c r="C18" s="50" t="s">
        <v>56</v>
      </c>
      <c r="D18" s="43">
        <f t="shared" si="0"/>
        <v>5</v>
      </c>
      <c r="E18" s="43">
        <f t="shared" si="3"/>
        <v>5</v>
      </c>
      <c r="F18" s="43">
        <f t="shared" si="4"/>
        <v>0</v>
      </c>
    </row>
    <row r="19" ht="18.95" customHeight="1" spans="2:6">
      <c r="B19" s="49" t="s">
        <v>57</v>
      </c>
      <c r="C19" s="50" t="s">
        <v>58</v>
      </c>
      <c r="D19" s="43">
        <f t="shared" si="0"/>
        <v>5</v>
      </c>
      <c r="E19" s="43">
        <v>5</v>
      </c>
      <c r="F19" s="43"/>
    </row>
    <row r="20" ht="18.95" customHeight="1" spans="2:6">
      <c r="B20" s="49" t="s">
        <v>59</v>
      </c>
      <c r="C20" s="50" t="s">
        <v>18</v>
      </c>
      <c r="D20" s="43">
        <f t="shared" si="0"/>
        <v>40</v>
      </c>
      <c r="E20" s="43">
        <f t="shared" ref="E20:E24" si="5">+E21</f>
        <v>40</v>
      </c>
      <c r="F20" s="43">
        <f t="shared" ref="F20:F24" si="6">+F21</f>
        <v>0</v>
      </c>
    </row>
    <row r="21" ht="18.95" customHeight="1" spans="2:6">
      <c r="B21" s="49" t="s">
        <v>60</v>
      </c>
      <c r="C21" s="50" t="s">
        <v>61</v>
      </c>
      <c r="D21" s="43">
        <f t="shared" si="0"/>
        <v>40</v>
      </c>
      <c r="E21" s="43">
        <f t="shared" si="5"/>
        <v>40</v>
      </c>
      <c r="F21" s="43">
        <f t="shared" si="6"/>
        <v>0</v>
      </c>
    </row>
    <row r="22" ht="18.95" customHeight="1" spans="2:6">
      <c r="B22" s="49" t="s">
        <v>62</v>
      </c>
      <c r="C22" s="50" t="s">
        <v>63</v>
      </c>
      <c r="D22" s="43">
        <f t="shared" si="0"/>
        <v>40</v>
      </c>
      <c r="E22" s="43">
        <v>40</v>
      </c>
      <c r="F22" s="43"/>
    </row>
    <row r="23" ht="18.95" customHeight="1" spans="2:6">
      <c r="B23" s="49" t="s">
        <v>64</v>
      </c>
      <c r="C23" s="50" t="s">
        <v>19</v>
      </c>
      <c r="D23" s="43">
        <f t="shared" si="0"/>
        <v>195</v>
      </c>
      <c r="E23" s="43">
        <f>+E24+E26+E30</f>
        <v>195</v>
      </c>
      <c r="F23" s="43">
        <f>+F24+F26+F30</f>
        <v>0</v>
      </c>
    </row>
    <row r="24" ht="18.95" customHeight="1" spans="2:6">
      <c r="B24" s="49" t="s">
        <v>65</v>
      </c>
      <c r="C24" s="50" t="s">
        <v>66</v>
      </c>
      <c r="D24" s="43">
        <f t="shared" si="0"/>
        <v>47</v>
      </c>
      <c r="E24" s="43">
        <f t="shared" si="5"/>
        <v>47</v>
      </c>
      <c r="F24" s="43">
        <f t="shared" si="6"/>
        <v>0</v>
      </c>
    </row>
    <row r="25" ht="18.95" customHeight="1" spans="2:6">
      <c r="B25" s="49" t="s">
        <v>67</v>
      </c>
      <c r="C25" s="50" t="s">
        <v>68</v>
      </c>
      <c r="D25" s="43">
        <f t="shared" si="0"/>
        <v>47</v>
      </c>
      <c r="E25" s="43">
        <v>47</v>
      </c>
      <c r="F25" s="43"/>
    </row>
    <row r="26" ht="18.95" customHeight="1" spans="2:6">
      <c r="B26" s="49" t="s">
        <v>69</v>
      </c>
      <c r="C26" s="50" t="s">
        <v>70</v>
      </c>
      <c r="D26" s="43">
        <f t="shared" si="0"/>
        <v>122</v>
      </c>
      <c r="E26" s="43">
        <f>+E27+E28+E29</f>
        <v>122</v>
      </c>
      <c r="F26" s="43">
        <f>+F27+F28+F29</f>
        <v>0</v>
      </c>
    </row>
    <row r="27" ht="18.95" customHeight="1" spans="2:6">
      <c r="B27" s="49" t="s">
        <v>71</v>
      </c>
      <c r="C27" s="50" t="s">
        <v>72</v>
      </c>
      <c r="D27" s="43">
        <f t="shared" si="0"/>
        <v>60</v>
      </c>
      <c r="E27" s="43">
        <v>60</v>
      </c>
      <c r="F27" s="43"/>
    </row>
    <row r="28" ht="18.95" customHeight="1" spans="2:6">
      <c r="B28" s="49" t="s">
        <v>73</v>
      </c>
      <c r="C28" s="50" t="s">
        <v>74</v>
      </c>
      <c r="D28" s="43">
        <f t="shared" si="0"/>
        <v>30</v>
      </c>
      <c r="E28" s="43">
        <v>30</v>
      </c>
      <c r="F28" s="43"/>
    </row>
    <row r="29" ht="18.95" customHeight="1" spans="2:6">
      <c r="B29" s="49" t="s">
        <v>75</v>
      </c>
      <c r="C29" s="50" t="s">
        <v>76</v>
      </c>
      <c r="D29" s="43">
        <f t="shared" si="0"/>
        <v>32</v>
      </c>
      <c r="E29" s="43">
        <v>32</v>
      </c>
      <c r="F29" s="43"/>
    </row>
    <row r="30" ht="17.25" customHeight="1" spans="2:6">
      <c r="B30" s="49" t="s">
        <v>77</v>
      </c>
      <c r="C30" s="50" t="s">
        <v>78</v>
      </c>
      <c r="D30" s="43">
        <f t="shared" si="0"/>
        <v>26</v>
      </c>
      <c r="E30" s="43">
        <f>+E31</f>
        <v>26</v>
      </c>
      <c r="F30" s="43">
        <f>+F31</f>
        <v>0</v>
      </c>
    </row>
    <row r="31" ht="18.95" customHeight="1" spans="2:6">
      <c r="B31" s="49" t="s">
        <v>79</v>
      </c>
      <c r="C31" s="50" t="s">
        <v>80</v>
      </c>
      <c r="D31" s="43">
        <f t="shared" si="0"/>
        <v>26</v>
      </c>
      <c r="E31" s="43">
        <v>26</v>
      </c>
      <c r="F31" s="43"/>
    </row>
    <row r="32" ht="19.8" customHeight="1" spans="2:6">
      <c r="B32" s="49" t="s">
        <v>81</v>
      </c>
      <c r="C32" s="50" t="s">
        <v>20</v>
      </c>
      <c r="D32" s="43">
        <f t="shared" si="0"/>
        <v>40</v>
      </c>
      <c r="E32" s="43">
        <f>+E33</f>
        <v>40</v>
      </c>
      <c r="F32" s="43">
        <f>+F33</f>
        <v>0</v>
      </c>
    </row>
    <row r="33" ht="17.25" customHeight="1" spans="2:6">
      <c r="B33" s="49" t="s">
        <v>82</v>
      </c>
      <c r="C33" s="50" t="s">
        <v>83</v>
      </c>
      <c r="D33" s="43">
        <f t="shared" si="0"/>
        <v>40</v>
      </c>
      <c r="E33" s="43">
        <f>+E34+E35+E36</f>
        <v>40</v>
      </c>
      <c r="F33" s="43">
        <f>+F34+F35+F36</f>
        <v>0</v>
      </c>
    </row>
    <row r="34" ht="18.95" customHeight="1" spans="2:6">
      <c r="B34" s="49" t="s">
        <v>84</v>
      </c>
      <c r="C34" s="50" t="s">
        <v>85</v>
      </c>
      <c r="D34" s="43">
        <f t="shared" si="0"/>
        <v>17</v>
      </c>
      <c r="E34" s="43">
        <v>17</v>
      </c>
      <c r="F34" s="43"/>
    </row>
    <row r="35" ht="18.95" customHeight="1" spans="2:6">
      <c r="B35" s="49" t="s">
        <v>86</v>
      </c>
      <c r="C35" s="50" t="s">
        <v>87</v>
      </c>
      <c r="D35" s="43">
        <f t="shared" si="0"/>
        <v>19</v>
      </c>
      <c r="E35" s="43">
        <v>19</v>
      </c>
      <c r="F35" s="43"/>
    </row>
    <row r="36" ht="18.95" customHeight="1" spans="2:6">
      <c r="B36" s="49" t="s">
        <v>88</v>
      </c>
      <c r="C36" s="50" t="s">
        <v>89</v>
      </c>
      <c r="D36" s="43">
        <f t="shared" si="0"/>
        <v>4</v>
      </c>
      <c r="E36" s="43">
        <v>4</v>
      </c>
      <c r="F36" s="43"/>
    </row>
    <row r="37" ht="19.8" customHeight="1" spans="2:6">
      <c r="B37" s="49" t="s">
        <v>90</v>
      </c>
      <c r="C37" s="50" t="s">
        <v>21</v>
      </c>
      <c r="D37" s="43">
        <f t="shared" si="0"/>
        <v>30</v>
      </c>
      <c r="E37" s="43">
        <f t="shared" ref="E37:E41" si="7">+E38</f>
        <v>30</v>
      </c>
      <c r="F37" s="43">
        <f t="shared" ref="F37:F41" si="8">+F38</f>
        <v>0</v>
      </c>
    </row>
    <row r="38" ht="17.25" customHeight="1" spans="2:6">
      <c r="B38" s="49" t="s">
        <v>91</v>
      </c>
      <c r="C38" s="50" t="s">
        <v>92</v>
      </c>
      <c r="D38" s="43">
        <f t="shared" si="0"/>
        <v>30</v>
      </c>
      <c r="E38" s="43">
        <f t="shared" si="7"/>
        <v>30</v>
      </c>
      <c r="F38" s="43">
        <f t="shared" si="8"/>
        <v>0</v>
      </c>
    </row>
    <row r="39" ht="18.95" customHeight="1" spans="2:6">
      <c r="B39" s="49" t="s">
        <v>93</v>
      </c>
      <c r="C39" s="50" t="s">
        <v>94</v>
      </c>
      <c r="D39" s="43">
        <f t="shared" si="0"/>
        <v>30</v>
      </c>
      <c r="E39" s="43">
        <v>30</v>
      </c>
      <c r="F39" s="43"/>
    </row>
    <row r="40" ht="19.8" customHeight="1" spans="2:6">
      <c r="B40" s="49" t="s">
        <v>95</v>
      </c>
      <c r="C40" s="50" t="s">
        <v>22</v>
      </c>
      <c r="D40" s="43">
        <f t="shared" si="0"/>
        <v>350</v>
      </c>
      <c r="E40" s="43">
        <f>+E41+E43+E45+E47</f>
        <v>167.35</v>
      </c>
      <c r="F40" s="43">
        <f>+F41+F43+F45+F47</f>
        <v>182.65</v>
      </c>
    </row>
    <row r="41" ht="17.25" customHeight="1" spans="2:6">
      <c r="B41" s="49" t="s">
        <v>96</v>
      </c>
      <c r="C41" s="50" t="s">
        <v>97</v>
      </c>
      <c r="D41" s="43">
        <f t="shared" si="0"/>
        <v>104.35</v>
      </c>
      <c r="E41" s="43">
        <f t="shared" si="7"/>
        <v>104.35</v>
      </c>
      <c r="F41" s="43">
        <f t="shared" si="8"/>
        <v>0</v>
      </c>
    </row>
    <row r="42" ht="18.95" customHeight="1" spans="2:6">
      <c r="B42" s="49" t="s">
        <v>98</v>
      </c>
      <c r="C42" s="50" t="s">
        <v>99</v>
      </c>
      <c r="D42" s="43">
        <f t="shared" si="0"/>
        <v>104.35</v>
      </c>
      <c r="E42" s="43">
        <v>104.35</v>
      </c>
      <c r="F42" s="43"/>
    </row>
    <row r="43" ht="19.8" customHeight="1" spans="2:6">
      <c r="B43" s="49" t="s">
        <v>100</v>
      </c>
      <c r="C43" s="50" t="s">
        <v>101</v>
      </c>
      <c r="D43" s="43">
        <f t="shared" si="0"/>
        <v>25</v>
      </c>
      <c r="E43" s="43">
        <f t="shared" ref="E43:E47" si="9">+E44</f>
        <v>25</v>
      </c>
      <c r="F43" s="43">
        <f t="shared" ref="F43:F47" si="10">+F44</f>
        <v>0</v>
      </c>
    </row>
    <row r="44" ht="17.25" customHeight="1" spans="2:6">
      <c r="B44" s="49" t="s">
        <v>102</v>
      </c>
      <c r="C44" s="50" t="s">
        <v>103</v>
      </c>
      <c r="D44" s="43">
        <f t="shared" si="0"/>
        <v>25</v>
      </c>
      <c r="E44" s="43">
        <v>25</v>
      </c>
      <c r="F44" s="43"/>
    </row>
    <row r="45" ht="18.95" customHeight="1" spans="2:6">
      <c r="B45" s="49" t="s">
        <v>104</v>
      </c>
      <c r="C45" s="50" t="s">
        <v>105</v>
      </c>
      <c r="D45" s="43">
        <f t="shared" si="0"/>
        <v>38</v>
      </c>
      <c r="E45" s="43">
        <f t="shared" si="9"/>
        <v>38</v>
      </c>
      <c r="F45" s="43">
        <f t="shared" si="10"/>
        <v>0</v>
      </c>
    </row>
    <row r="46" ht="19.8" customHeight="1" spans="2:6">
      <c r="B46" s="49" t="s">
        <v>106</v>
      </c>
      <c r="C46" s="50" t="s">
        <v>107</v>
      </c>
      <c r="D46" s="43">
        <f t="shared" si="0"/>
        <v>38</v>
      </c>
      <c r="E46" s="43">
        <v>38</v>
      </c>
      <c r="F46" s="43"/>
    </row>
    <row r="47" ht="17.25" customHeight="1" spans="2:6">
      <c r="B47" s="49" t="s">
        <v>108</v>
      </c>
      <c r="C47" s="50" t="s">
        <v>109</v>
      </c>
      <c r="D47" s="43">
        <f t="shared" si="0"/>
        <v>182.65</v>
      </c>
      <c r="E47" s="43">
        <f t="shared" si="9"/>
        <v>0</v>
      </c>
      <c r="F47" s="43">
        <f t="shared" si="10"/>
        <v>182.65</v>
      </c>
    </row>
    <row r="48" ht="18.95" customHeight="1" spans="2:6">
      <c r="B48" s="49" t="s">
        <v>110</v>
      </c>
      <c r="C48" s="50" t="s">
        <v>111</v>
      </c>
      <c r="D48" s="43">
        <f t="shared" si="0"/>
        <v>182.65</v>
      </c>
      <c r="E48" s="43"/>
      <c r="F48" s="43">
        <v>182.65</v>
      </c>
    </row>
    <row r="49" ht="18.95" customHeight="1" spans="2:6">
      <c r="B49" s="49" t="s">
        <v>112</v>
      </c>
      <c r="C49" s="50" t="s">
        <v>23</v>
      </c>
      <c r="D49" s="43">
        <f t="shared" si="0"/>
        <v>65</v>
      </c>
      <c r="E49" s="43">
        <f>+E50</f>
        <v>65</v>
      </c>
      <c r="F49" s="43">
        <f>+F50</f>
        <v>0</v>
      </c>
    </row>
    <row r="50" ht="17.25" customHeight="1" spans="2:6">
      <c r="B50" s="49" t="s">
        <v>113</v>
      </c>
      <c r="C50" s="50" t="s">
        <v>114</v>
      </c>
      <c r="D50" s="43">
        <f t="shared" si="0"/>
        <v>65</v>
      </c>
      <c r="E50" s="43">
        <f>+E51</f>
        <v>65</v>
      </c>
      <c r="F50" s="43">
        <f>+F51</f>
        <v>0</v>
      </c>
    </row>
    <row r="51" ht="18.95" customHeight="1" spans="2:6">
      <c r="B51" s="49" t="s">
        <v>115</v>
      </c>
      <c r="C51" s="50" t="s">
        <v>116</v>
      </c>
      <c r="D51" s="43">
        <f t="shared" si="0"/>
        <v>65</v>
      </c>
      <c r="E51" s="43">
        <v>65</v>
      </c>
      <c r="F51" s="43"/>
    </row>
    <row r="52" ht="23.25" customHeight="1" spans="2:6">
      <c r="B52" s="75" t="s">
        <v>117</v>
      </c>
      <c r="C52" s="75"/>
      <c r="D52" s="75"/>
      <c r="E52" s="75"/>
      <c r="F52" s="75"/>
    </row>
  </sheetData>
  <mergeCells count="5">
    <mergeCell ref="B5:C5"/>
    <mergeCell ref="D5:F5"/>
    <mergeCell ref="B7:C7"/>
    <mergeCell ref="B52:F52"/>
    <mergeCell ref="B2:F3"/>
  </mergeCells>
  <printOptions horizontalCentered="1"/>
  <pageMargins left="0.0780000016093254" right="0.0780000016093254" top="0.39300000667572" bottom="0.0780000016093254" header="0" footer="0"/>
  <pageSetup paperSize="9" scale="8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3"/>
  <sheetViews>
    <sheetView zoomScale="120" zoomScaleNormal="120" workbookViewId="0">
      <pane xSplit="1" ySplit="7" topLeftCell="B23" activePane="bottomRight" state="frozenSplit"/>
      <selection/>
      <selection pane="topRight"/>
      <selection pane="bottomLeft"/>
      <selection pane="bottomRight" activeCell="B2" sqref="B2:F3"/>
    </sheetView>
  </sheetViews>
  <sheetFormatPr defaultColWidth="10" defaultRowHeight="13.5" outlineLevelCol="5"/>
  <cols>
    <col min="1" max="1" width="0.266666666666667" customWidth="1"/>
    <col min="2" max="2" width="12.75" customWidth="1"/>
    <col min="3" max="3" width="36.1" customWidth="1"/>
    <col min="4" max="4" width="17.1" customWidth="1"/>
    <col min="5" max="5" width="16.5583333333333" customWidth="1"/>
    <col min="6" max="6" width="17.5" customWidth="1"/>
  </cols>
  <sheetData>
    <row r="1" ht="18.1" customHeight="1" spans="1:6">
      <c r="A1" s="27"/>
      <c r="B1" s="73" t="s">
        <v>118</v>
      </c>
      <c r="C1" s="62"/>
      <c r="D1" s="62"/>
      <c r="E1" s="62"/>
      <c r="F1" s="62"/>
    </row>
    <row r="2" ht="16.35" customHeight="1" spans="2:6">
      <c r="B2" s="66" t="s">
        <v>119</v>
      </c>
      <c r="C2" s="66"/>
      <c r="D2" s="66"/>
      <c r="E2" s="66"/>
      <c r="F2" s="66"/>
    </row>
    <row r="3" ht="16.35" customHeight="1" spans="2:6">
      <c r="B3" s="66"/>
      <c r="C3" s="66"/>
      <c r="D3" s="66"/>
      <c r="E3" s="66"/>
      <c r="F3" s="66"/>
    </row>
    <row r="4" ht="19.8" customHeight="1" spans="2:6">
      <c r="B4" s="62"/>
      <c r="C4" s="62"/>
      <c r="D4" s="62"/>
      <c r="E4" s="62"/>
      <c r="F4" s="44" t="s">
        <v>2</v>
      </c>
    </row>
    <row r="5" ht="36.2" customHeight="1" spans="2:6">
      <c r="B5" s="67" t="s">
        <v>120</v>
      </c>
      <c r="C5" s="67"/>
      <c r="D5" s="67" t="s">
        <v>121</v>
      </c>
      <c r="E5" s="67"/>
      <c r="F5" s="67"/>
    </row>
    <row r="6" ht="27.6" customHeight="1" spans="2:6">
      <c r="B6" s="67" t="s">
        <v>122</v>
      </c>
      <c r="C6" s="67" t="s">
        <v>36</v>
      </c>
      <c r="D6" s="67" t="s">
        <v>37</v>
      </c>
      <c r="E6" s="67" t="s">
        <v>123</v>
      </c>
      <c r="F6" s="67" t="s">
        <v>124</v>
      </c>
    </row>
    <row r="7" ht="19.8" customHeight="1" spans="2:6">
      <c r="B7" s="68" t="s">
        <v>7</v>
      </c>
      <c r="C7" s="68"/>
      <c r="D7" s="40">
        <f>+D8+D22+D39</f>
        <v>1064.98</v>
      </c>
      <c r="E7" s="40">
        <f>+E8+E22+E39</f>
        <v>828.37</v>
      </c>
      <c r="F7" s="40">
        <f>+F8+F22+F39</f>
        <v>236.61</v>
      </c>
    </row>
    <row r="8" ht="19.8" customHeight="1" spans="2:6">
      <c r="B8" s="42" t="s">
        <v>125</v>
      </c>
      <c r="C8" s="50" t="s">
        <v>126</v>
      </c>
      <c r="D8" s="43">
        <f>+E8+F8</f>
        <v>796.82</v>
      </c>
      <c r="E8" s="43">
        <f>+SUM(E9:E21)</f>
        <v>766.82</v>
      </c>
      <c r="F8" s="43">
        <f>+SUM(F9:F21)</f>
        <v>30</v>
      </c>
    </row>
    <row r="9" ht="18.95" customHeight="1" spans="2:6">
      <c r="B9" s="42" t="s">
        <v>127</v>
      </c>
      <c r="C9" s="50" t="s">
        <v>128</v>
      </c>
      <c r="D9" s="43">
        <f t="shared" ref="D8:D42" si="0">+E9+F9</f>
        <v>164</v>
      </c>
      <c r="E9" s="43">
        <v>164</v>
      </c>
      <c r="F9" s="43"/>
    </row>
    <row r="10" ht="18.95" customHeight="1" spans="2:6">
      <c r="B10" s="42" t="s">
        <v>129</v>
      </c>
      <c r="C10" s="50" t="s">
        <v>130</v>
      </c>
      <c r="D10" s="43">
        <f t="shared" si="0"/>
        <v>94</v>
      </c>
      <c r="E10" s="43">
        <v>94</v>
      </c>
      <c r="F10" s="43"/>
    </row>
    <row r="11" ht="18.95" customHeight="1" spans="2:6">
      <c r="B11" s="42" t="s">
        <v>131</v>
      </c>
      <c r="C11" s="50" t="s">
        <v>132</v>
      </c>
      <c r="D11" s="43">
        <f t="shared" si="0"/>
        <v>120</v>
      </c>
      <c r="E11" s="43">
        <v>120</v>
      </c>
      <c r="F11" s="43"/>
    </row>
    <row r="12" ht="18.95" customHeight="1" spans="2:6">
      <c r="B12" s="42" t="s">
        <v>133</v>
      </c>
      <c r="C12" s="50" t="s">
        <v>134</v>
      </c>
      <c r="D12" s="43">
        <f t="shared" si="0"/>
        <v>30</v>
      </c>
      <c r="E12" s="43"/>
      <c r="F12" s="43">
        <v>30</v>
      </c>
    </row>
    <row r="13" ht="18.95" customHeight="1" spans="2:6">
      <c r="B13" s="42" t="s">
        <v>135</v>
      </c>
      <c r="C13" s="50" t="s">
        <v>136</v>
      </c>
      <c r="D13" s="43">
        <f t="shared" si="0"/>
        <v>168.82</v>
      </c>
      <c r="E13" s="43">
        <v>168.82</v>
      </c>
      <c r="F13" s="43"/>
    </row>
    <row r="14" ht="18.95" customHeight="1" spans="2:6">
      <c r="B14" s="42" t="s">
        <v>137</v>
      </c>
      <c r="C14" s="50" t="s">
        <v>138</v>
      </c>
      <c r="D14" s="43">
        <f t="shared" si="0"/>
        <v>60</v>
      </c>
      <c r="E14" s="43">
        <v>60</v>
      </c>
      <c r="F14" s="43"/>
    </row>
    <row r="15" ht="18.95" customHeight="1" spans="2:6">
      <c r="B15" s="42" t="s">
        <v>139</v>
      </c>
      <c r="C15" s="50" t="s">
        <v>140</v>
      </c>
      <c r="D15" s="43">
        <f t="shared" si="0"/>
        <v>30</v>
      </c>
      <c r="E15" s="43">
        <v>30</v>
      </c>
      <c r="F15" s="43"/>
    </row>
    <row r="16" ht="18.95" customHeight="1" spans="2:6">
      <c r="B16" s="42" t="s">
        <v>141</v>
      </c>
      <c r="C16" s="50" t="s">
        <v>142</v>
      </c>
      <c r="D16" s="43">
        <f t="shared" si="0"/>
        <v>36</v>
      </c>
      <c r="E16" s="43">
        <v>36</v>
      </c>
      <c r="F16" s="43"/>
    </row>
    <row r="17" ht="18.95" customHeight="1" spans="2:6">
      <c r="B17" s="42" t="s">
        <v>143</v>
      </c>
      <c r="C17" s="50" t="s">
        <v>144</v>
      </c>
      <c r="D17" s="43">
        <f t="shared" si="0"/>
        <v>4</v>
      </c>
      <c r="E17" s="43">
        <v>4</v>
      </c>
      <c r="F17" s="43"/>
    </row>
    <row r="18" ht="18.95" customHeight="1" spans="2:6">
      <c r="B18" s="42" t="s">
        <v>145</v>
      </c>
      <c r="C18" s="50" t="s">
        <v>146</v>
      </c>
      <c r="D18" s="43">
        <f t="shared" si="0"/>
        <v>6</v>
      </c>
      <c r="E18" s="43">
        <v>6</v>
      </c>
      <c r="F18" s="43"/>
    </row>
    <row r="19" ht="18.95" customHeight="1" spans="2:6">
      <c r="B19" s="42" t="s">
        <v>147</v>
      </c>
      <c r="C19" s="50" t="s">
        <v>148</v>
      </c>
      <c r="D19" s="43">
        <f t="shared" si="0"/>
        <v>65</v>
      </c>
      <c r="E19" s="43">
        <v>65</v>
      </c>
      <c r="F19" s="43"/>
    </row>
    <row r="20" ht="18.95" customHeight="1" spans="2:6">
      <c r="B20" s="42" t="s">
        <v>149</v>
      </c>
      <c r="C20" s="50" t="s">
        <v>150</v>
      </c>
      <c r="D20" s="43">
        <f t="shared" si="0"/>
        <v>16</v>
      </c>
      <c r="E20" s="43">
        <v>16</v>
      </c>
      <c r="F20" s="43"/>
    </row>
    <row r="21" ht="18.95" customHeight="1" spans="2:6">
      <c r="B21" s="42" t="s">
        <v>151</v>
      </c>
      <c r="C21" s="50" t="s">
        <v>152</v>
      </c>
      <c r="D21" s="43">
        <f t="shared" si="0"/>
        <v>3</v>
      </c>
      <c r="E21" s="43">
        <v>3</v>
      </c>
      <c r="F21" s="43"/>
    </row>
    <row r="22" ht="19.8" customHeight="1" spans="2:6">
      <c r="B22" s="42" t="s">
        <v>153</v>
      </c>
      <c r="C22" s="50" t="s">
        <v>154</v>
      </c>
      <c r="D22" s="43">
        <f t="shared" si="0"/>
        <v>231.81</v>
      </c>
      <c r="E22" s="43">
        <f>+SUM(E23:E38)</f>
        <v>25.2</v>
      </c>
      <c r="F22" s="43">
        <f>+SUM(F23:F38)</f>
        <v>206.61</v>
      </c>
    </row>
    <row r="23" ht="18.95" customHeight="1" spans="2:6">
      <c r="B23" s="42" t="s">
        <v>155</v>
      </c>
      <c r="C23" s="50" t="s">
        <v>156</v>
      </c>
      <c r="D23" s="43">
        <f t="shared" si="0"/>
        <v>20.06</v>
      </c>
      <c r="E23" s="43"/>
      <c r="F23" s="43">
        <v>20.06</v>
      </c>
    </row>
    <row r="24" ht="18.95" customHeight="1" spans="2:6">
      <c r="B24" s="42" t="s">
        <v>157</v>
      </c>
      <c r="C24" s="50" t="s">
        <v>158</v>
      </c>
      <c r="D24" s="43">
        <f t="shared" si="0"/>
        <v>5</v>
      </c>
      <c r="E24" s="43"/>
      <c r="F24" s="43">
        <v>5</v>
      </c>
    </row>
    <row r="25" ht="18.95" customHeight="1" spans="2:6">
      <c r="B25" s="42" t="s">
        <v>159</v>
      </c>
      <c r="C25" s="50" t="s">
        <v>160</v>
      </c>
      <c r="D25" s="43">
        <f t="shared" si="0"/>
        <v>6</v>
      </c>
      <c r="E25" s="43"/>
      <c r="F25" s="43">
        <v>6</v>
      </c>
    </row>
    <row r="26" ht="18.95" customHeight="1" spans="2:6">
      <c r="B26" s="42" t="s">
        <v>161</v>
      </c>
      <c r="C26" s="50" t="s">
        <v>162</v>
      </c>
      <c r="D26" s="43">
        <f t="shared" si="0"/>
        <v>6</v>
      </c>
      <c r="E26" s="43"/>
      <c r="F26" s="43">
        <v>6</v>
      </c>
    </row>
    <row r="27" ht="18.95" customHeight="1" spans="2:6">
      <c r="B27" s="42" t="s">
        <v>163</v>
      </c>
      <c r="C27" s="50" t="s">
        <v>164</v>
      </c>
      <c r="D27" s="43">
        <f t="shared" si="0"/>
        <v>12</v>
      </c>
      <c r="E27" s="43"/>
      <c r="F27" s="43">
        <v>12</v>
      </c>
    </row>
    <row r="28" ht="18.95" customHeight="1" spans="2:6">
      <c r="B28" s="42" t="s">
        <v>165</v>
      </c>
      <c r="C28" s="50" t="s">
        <v>166</v>
      </c>
      <c r="D28" s="43">
        <f t="shared" si="0"/>
        <v>28</v>
      </c>
      <c r="E28" s="43"/>
      <c r="F28" s="43">
        <v>28</v>
      </c>
    </row>
    <row r="29" ht="18.95" customHeight="1" spans="2:6">
      <c r="B29" s="42" t="s">
        <v>167</v>
      </c>
      <c r="C29" s="50" t="s">
        <v>168</v>
      </c>
      <c r="D29" s="43">
        <f t="shared" si="0"/>
        <v>35</v>
      </c>
      <c r="E29" s="43"/>
      <c r="F29" s="43">
        <v>35</v>
      </c>
    </row>
    <row r="30" ht="18.95" customHeight="1" spans="2:6">
      <c r="B30" s="42" t="s">
        <v>169</v>
      </c>
      <c r="C30" s="50" t="s">
        <v>170</v>
      </c>
      <c r="D30" s="43">
        <f t="shared" si="0"/>
        <v>2</v>
      </c>
      <c r="E30" s="43"/>
      <c r="F30" s="43">
        <v>2</v>
      </c>
    </row>
    <row r="31" ht="18.95" customHeight="1" spans="2:6">
      <c r="B31" s="42" t="s">
        <v>171</v>
      </c>
      <c r="C31" s="74" t="s">
        <v>172</v>
      </c>
      <c r="D31" s="43">
        <f t="shared" si="0"/>
        <v>1</v>
      </c>
      <c r="E31" s="43"/>
      <c r="F31" s="43">
        <v>1</v>
      </c>
    </row>
    <row r="32" ht="18.95" customHeight="1" spans="2:6">
      <c r="B32" s="42" t="s">
        <v>173</v>
      </c>
      <c r="C32" s="50" t="s">
        <v>174</v>
      </c>
      <c r="D32" s="43">
        <f t="shared" si="0"/>
        <v>1</v>
      </c>
      <c r="E32" s="43"/>
      <c r="F32" s="43">
        <v>1</v>
      </c>
    </row>
    <row r="33" ht="18.95" customHeight="1" spans="2:6">
      <c r="B33" s="42" t="s">
        <v>175</v>
      </c>
      <c r="C33" s="50" t="s">
        <v>176</v>
      </c>
      <c r="D33" s="43">
        <f t="shared" si="0"/>
        <v>8.8</v>
      </c>
      <c r="E33" s="43"/>
      <c r="F33" s="43">
        <v>8.8</v>
      </c>
    </row>
    <row r="34" ht="18.95" customHeight="1" spans="2:6">
      <c r="B34" s="42" t="s">
        <v>177</v>
      </c>
      <c r="C34" s="50" t="s">
        <v>178</v>
      </c>
      <c r="D34" s="43">
        <f t="shared" si="0"/>
        <v>30.12</v>
      </c>
      <c r="E34" s="43"/>
      <c r="F34" s="43">
        <f>45-14.88</f>
        <v>30.12</v>
      </c>
    </row>
    <row r="35" ht="18.95" customHeight="1" spans="2:6">
      <c r="B35" s="42" t="s">
        <v>179</v>
      </c>
      <c r="C35" s="50" t="s">
        <v>180</v>
      </c>
      <c r="D35" s="43">
        <f t="shared" si="0"/>
        <v>11</v>
      </c>
      <c r="E35" s="43"/>
      <c r="F35" s="43">
        <v>11</v>
      </c>
    </row>
    <row r="36" ht="18.95" customHeight="1" spans="2:6">
      <c r="B36" s="42" t="s">
        <v>181</v>
      </c>
      <c r="C36" s="50" t="s">
        <v>182</v>
      </c>
      <c r="D36" s="43">
        <f t="shared" si="0"/>
        <v>26.8</v>
      </c>
      <c r="E36" s="43"/>
      <c r="F36" s="43">
        <v>26.8</v>
      </c>
    </row>
    <row r="37" ht="18.95" customHeight="1" spans="2:6">
      <c r="B37" s="42" t="s">
        <v>183</v>
      </c>
      <c r="C37" s="50" t="s">
        <v>184</v>
      </c>
      <c r="D37" s="43">
        <f t="shared" si="0"/>
        <v>30.1</v>
      </c>
      <c r="E37" s="43">
        <v>25.2</v>
      </c>
      <c r="F37" s="43">
        <v>4.9</v>
      </c>
    </row>
    <row r="38" ht="18.95" customHeight="1" spans="2:6">
      <c r="B38" s="42" t="s">
        <v>185</v>
      </c>
      <c r="C38" s="50" t="s">
        <v>186</v>
      </c>
      <c r="D38" s="43">
        <f t="shared" si="0"/>
        <v>8.93</v>
      </c>
      <c r="E38" s="43"/>
      <c r="F38" s="43">
        <f>19.08-10.15</f>
        <v>8.93</v>
      </c>
    </row>
    <row r="39" ht="18.95" customHeight="1" spans="2:6">
      <c r="B39" s="42" t="s">
        <v>187</v>
      </c>
      <c r="C39" s="50" t="s">
        <v>188</v>
      </c>
      <c r="D39" s="43">
        <f t="shared" si="0"/>
        <v>36.35</v>
      </c>
      <c r="E39" s="43">
        <f>+SUM(E40:E42)</f>
        <v>36.35</v>
      </c>
      <c r="F39" s="43">
        <f>+SUM(F40:F42)</f>
        <v>0</v>
      </c>
    </row>
    <row r="40" ht="18.95" customHeight="1" spans="2:6">
      <c r="B40" s="42" t="s">
        <v>189</v>
      </c>
      <c r="C40" s="50" t="s">
        <v>190</v>
      </c>
      <c r="D40" s="43">
        <f t="shared" si="0"/>
        <v>32</v>
      </c>
      <c r="E40" s="43">
        <v>32</v>
      </c>
      <c r="F40" s="43"/>
    </row>
    <row r="41" ht="19.8" customHeight="1" spans="2:6">
      <c r="B41" s="42" t="s">
        <v>191</v>
      </c>
      <c r="C41" s="50" t="s">
        <v>192</v>
      </c>
      <c r="D41" s="43">
        <f t="shared" si="0"/>
        <v>2.61</v>
      </c>
      <c r="E41" s="43">
        <v>2.61</v>
      </c>
      <c r="F41" s="43"/>
    </row>
    <row r="42" ht="18.95" customHeight="1" spans="2:6">
      <c r="B42" s="42" t="s">
        <v>193</v>
      </c>
      <c r="C42" s="50" t="s">
        <v>194</v>
      </c>
      <c r="D42" s="43">
        <f t="shared" si="0"/>
        <v>1.74</v>
      </c>
      <c r="E42" s="43">
        <v>1.74</v>
      </c>
      <c r="F42" s="43"/>
    </row>
    <row r="43" ht="18.95" customHeight="1"/>
  </sheetData>
  <mergeCells count="4">
    <mergeCell ref="B5:C5"/>
    <mergeCell ref="D5:F5"/>
    <mergeCell ref="B7:C7"/>
    <mergeCell ref="B2:F3"/>
  </mergeCells>
  <printOptions horizontalCentered="1"/>
  <pageMargins left="0.0780000016093254" right="0.0780000016093254" top="0.39300000667572" bottom="0.0780000016093254" header="0" footer="0"/>
  <pageSetup paperSize="9" scale="97"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9"/>
  <sheetViews>
    <sheetView workbookViewId="0">
      <selection activeCell="B2" sqref="B2:G4"/>
    </sheetView>
  </sheetViews>
  <sheetFormatPr defaultColWidth="10" defaultRowHeight="13.5" outlineLevelCol="6"/>
  <cols>
    <col min="1" max="1" width="0.408333333333333" customWidth="1"/>
    <col min="2" max="2" width="16.5583333333333" customWidth="1"/>
    <col min="3" max="3" width="15.6083333333333" customWidth="1"/>
    <col min="4" max="4" width="14.5166666666667" customWidth="1"/>
    <col min="5" max="5" width="13.8416666666667" customWidth="1"/>
    <col min="6" max="6" width="15.875" customWidth="1"/>
    <col min="7" max="7" width="17.1" customWidth="1"/>
  </cols>
  <sheetData>
    <row r="1" ht="16.35" customHeight="1" spans="1:2">
      <c r="A1" s="27"/>
      <c r="B1" s="27" t="s">
        <v>195</v>
      </c>
    </row>
    <row r="2" ht="16.35" customHeight="1" spans="2:7">
      <c r="B2" s="69" t="s">
        <v>196</v>
      </c>
      <c r="C2" s="69"/>
      <c r="D2" s="69"/>
      <c r="E2" s="69"/>
      <c r="F2" s="69"/>
      <c r="G2" s="69"/>
    </row>
    <row r="3" ht="16.35" customHeight="1" spans="2:7">
      <c r="B3" s="69"/>
      <c r="C3" s="69"/>
      <c r="D3" s="69"/>
      <c r="E3" s="69"/>
      <c r="F3" s="69"/>
      <c r="G3" s="69"/>
    </row>
    <row r="4" ht="16.35" customHeight="1" spans="2:7">
      <c r="B4" s="69"/>
      <c r="C4" s="69"/>
      <c r="D4" s="69"/>
      <c r="E4" s="69"/>
      <c r="F4" s="69"/>
      <c r="G4" s="69"/>
    </row>
    <row r="5" ht="20.7" customHeight="1" spans="7:7">
      <c r="G5" s="44" t="s">
        <v>2</v>
      </c>
    </row>
    <row r="6" ht="38.8" customHeight="1" spans="2:7">
      <c r="B6" s="70" t="s">
        <v>34</v>
      </c>
      <c r="C6" s="70"/>
      <c r="D6" s="70"/>
      <c r="E6" s="70"/>
      <c r="F6" s="70"/>
      <c r="G6" s="70"/>
    </row>
    <row r="7" ht="36.2" customHeight="1" spans="2:7">
      <c r="B7" s="71" t="s">
        <v>7</v>
      </c>
      <c r="C7" s="71" t="s">
        <v>197</v>
      </c>
      <c r="D7" s="71" t="s">
        <v>198</v>
      </c>
      <c r="E7" s="71"/>
      <c r="F7" s="71"/>
      <c r="G7" s="71" t="s">
        <v>199</v>
      </c>
    </row>
    <row r="8" ht="36.2" customHeight="1" spans="2:7">
      <c r="B8" s="71"/>
      <c r="C8" s="71"/>
      <c r="D8" s="71" t="s">
        <v>200</v>
      </c>
      <c r="E8" s="71" t="s">
        <v>201</v>
      </c>
      <c r="F8" s="71" t="s">
        <v>202</v>
      </c>
      <c r="G8" s="71"/>
    </row>
    <row r="9" ht="25.85" customHeight="1" spans="2:7">
      <c r="B9" s="72">
        <f>+C9+D9+G9</f>
        <v>35.6</v>
      </c>
      <c r="C9" s="72"/>
      <c r="D9" s="72">
        <f>+E9+F9</f>
        <v>26.8</v>
      </c>
      <c r="E9" s="72">
        <v>18</v>
      </c>
      <c r="F9" s="72">
        <v>8.8</v>
      </c>
      <c r="G9" s="72">
        <v>8.8</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
  <sheetViews>
    <sheetView workbookViewId="0">
      <selection activeCell="B2" sqref="B2:F3"/>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s>
  <sheetData>
    <row r="1" ht="16.35" customHeight="1" spans="1:6">
      <c r="A1" s="27"/>
      <c r="B1" s="65" t="s">
        <v>203</v>
      </c>
      <c r="C1" s="62"/>
      <c r="D1" s="62"/>
      <c r="E1" s="62"/>
      <c r="F1" s="62"/>
    </row>
    <row r="2" ht="25" customHeight="1" spans="2:6">
      <c r="B2" s="66" t="s">
        <v>204</v>
      </c>
      <c r="C2" s="66"/>
      <c r="D2" s="66"/>
      <c r="E2" s="66"/>
      <c r="F2" s="66"/>
    </row>
    <row r="3" ht="26.7" customHeight="1" spans="2:6">
      <c r="B3" s="66"/>
      <c r="C3" s="66"/>
      <c r="D3" s="66"/>
      <c r="E3" s="66"/>
      <c r="F3" s="66"/>
    </row>
    <row r="4" ht="21.55" customHeight="1" spans="2:6">
      <c r="B4" s="62"/>
      <c r="C4" s="62"/>
      <c r="D4" s="62"/>
      <c r="E4" s="62"/>
      <c r="F4" s="44" t="s">
        <v>2</v>
      </c>
    </row>
    <row r="5" ht="33.6" customHeight="1" spans="2:6">
      <c r="B5" s="67" t="s">
        <v>35</v>
      </c>
      <c r="C5" s="67" t="s">
        <v>36</v>
      </c>
      <c r="D5" s="67" t="s">
        <v>205</v>
      </c>
      <c r="E5" s="67"/>
      <c r="F5" s="67"/>
    </row>
    <row r="6" ht="27" customHeight="1" spans="2:6">
      <c r="B6" s="67"/>
      <c r="C6" s="67"/>
      <c r="D6" s="67" t="s">
        <v>37</v>
      </c>
      <c r="E6" s="67" t="s">
        <v>38</v>
      </c>
      <c r="F6" s="67" t="s">
        <v>39</v>
      </c>
    </row>
    <row r="7" ht="27" customHeight="1" spans="2:6">
      <c r="B7" s="68" t="s">
        <v>7</v>
      </c>
      <c r="C7" s="68"/>
      <c r="D7" s="40"/>
      <c r="E7" s="40"/>
      <c r="F7" s="40"/>
    </row>
    <row r="8" ht="27" customHeight="1" spans="2:6">
      <c r="B8" s="42"/>
      <c r="C8" s="50"/>
      <c r="D8" s="43"/>
      <c r="E8" s="43"/>
      <c r="F8" s="43"/>
    </row>
    <row r="9" ht="27" customHeight="1" spans="2:6">
      <c r="B9" s="23" t="s">
        <v>206</v>
      </c>
      <c r="C9" s="24" t="s">
        <v>206</v>
      </c>
      <c r="D9" s="43"/>
      <c r="E9" s="43"/>
      <c r="F9" s="43"/>
    </row>
    <row r="10" ht="27" customHeight="1" spans="2:6">
      <c r="B10" s="23" t="s">
        <v>207</v>
      </c>
      <c r="C10" s="24" t="s">
        <v>207</v>
      </c>
      <c r="D10" s="43"/>
      <c r="E10" s="43"/>
      <c r="F10" s="43"/>
    </row>
    <row r="11" ht="27" customHeight="1" spans="2:2">
      <c r="B11" t="s">
        <v>208</v>
      </c>
    </row>
  </sheetData>
  <mergeCells count="5">
    <mergeCell ref="D5:F5"/>
    <mergeCell ref="B7:C7"/>
    <mergeCell ref="B5:B6"/>
    <mergeCell ref="C5:C6"/>
    <mergeCell ref="B2:F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workbookViewId="0">
      <selection activeCell="C2" sqref="C2:F3"/>
    </sheetView>
  </sheetViews>
  <sheetFormatPr defaultColWidth="10"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s>
  <sheetData>
    <row r="1" ht="16.35" customHeight="1" spans="1:3">
      <c r="A1" s="27"/>
      <c r="C1" s="28" t="s">
        <v>209</v>
      </c>
    </row>
    <row r="2" ht="16.35" customHeight="1" spans="3:6">
      <c r="C2" s="29" t="s">
        <v>210</v>
      </c>
      <c r="D2" s="29"/>
      <c r="E2" s="29"/>
      <c r="F2" s="29"/>
    </row>
    <row r="3" ht="16.35" customHeight="1" spans="3:6">
      <c r="C3" s="29"/>
      <c r="D3" s="29"/>
      <c r="E3" s="29"/>
      <c r="F3" s="29"/>
    </row>
    <row r="4" ht="23.25" customHeight="1" spans="6:6">
      <c r="F4" s="58" t="s">
        <v>2</v>
      </c>
    </row>
    <row r="5" ht="34.5" customHeight="1" spans="3:6">
      <c r="C5" s="59" t="s">
        <v>3</v>
      </c>
      <c r="D5" s="59"/>
      <c r="E5" s="59" t="s">
        <v>4</v>
      </c>
      <c r="F5" s="59"/>
    </row>
    <row r="6" ht="32.75" customHeight="1" spans="3:6">
      <c r="C6" s="59" t="s">
        <v>5</v>
      </c>
      <c r="D6" s="59" t="s">
        <v>6</v>
      </c>
      <c r="E6" s="59" t="s">
        <v>5</v>
      </c>
      <c r="F6" s="59" t="s">
        <v>6</v>
      </c>
    </row>
    <row r="7" ht="25" customHeight="1" spans="3:6">
      <c r="C7" s="60" t="s">
        <v>7</v>
      </c>
      <c r="D7" s="61">
        <f>+SUM(D8:D16)</f>
        <v>1322.61</v>
      </c>
      <c r="E7" s="60" t="s">
        <v>7</v>
      </c>
      <c r="F7" s="61">
        <f>SUM(F8:F16)</f>
        <v>1322.61</v>
      </c>
    </row>
    <row r="8" ht="20.7" customHeight="1" spans="2:6">
      <c r="B8" s="62" t="s">
        <v>211</v>
      </c>
      <c r="C8" s="63" t="s">
        <v>13</v>
      </c>
      <c r="D8" s="61">
        <v>1322.61</v>
      </c>
      <c r="E8" s="63" t="s">
        <v>14</v>
      </c>
      <c r="F8" s="61">
        <v>597.61</v>
      </c>
    </row>
    <row r="9" ht="20.7" customHeight="1" spans="2:6">
      <c r="B9" s="62"/>
      <c r="C9" s="63" t="s">
        <v>15</v>
      </c>
      <c r="D9" s="61"/>
      <c r="E9" s="63" t="s">
        <v>16</v>
      </c>
      <c r="F9" s="61">
        <v>5</v>
      </c>
    </row>
    <row r="10" ht="20.7" customHeight="1" spans="2:6">
      <c r="B10" s="62"/>
      <c r="C10" s="63" t="s">
        <v>17</v>
      </c>
      <c r="D10" s="61"/>
      <c r="E10" s="63" t="s">
        <v>18</v>
      </c>
      <c r="F10" s="61">
        <v>40</v>
      </c>
    </row>
    <row r="11" ht="20.7" customHeight="1" spans="2:6">
      <c r="B11" s="62"/>
      <c r="C11" s="63" t="s">
        <v>212</v>
      </c>
      <c r="D11" s="61"/>
      <c r="E11" s="64" t="s">
        <v>19</v>
      </c>
      <c r="F11" s="61">
        <v>195</v>
      </c>
    </row>
    <row r="12" ht="20.7" customHeight="1" spans="2:6">
      <c r="B12" s="62"/>
      <c r="C12" s="63" t="s">
        <v>213</v>
      </c>
      <c r="D12" s="61"/>
      <c r="E12" s="64" t="s">
        <v>20</v>
      </c>
      <c r="F12" s="61">
        <v>40</v>
      </c>
    </row>
    <row r="13" ht="20.7" customHeight="1" spans="2:6">
      <c r="B13" s="62"/>
      <c r="C13" s="63" t="s">
        <v>214</v>
      </c>
      <c r="D13" s="61"/>
      <c r="E13" s="64" t="s">
        <v>21</v>
      </c>
      <c r="F13" s="61">
        <v>30</v>
      </c>
    </row>
    <row r="14" ht="20.7" customHeight="1" spans="2:6">
      <c r="B14" s="62"/>
      <c r="C14" s="63" t="s">
        <v>215</v>
      </c>
      <c r="D14" s="61"/>
      <c r="E14" s="64" t="s">
        <v>22</v>
      </c>
      <c r="F14" s="61">
        <v>350</v>
      </c>
    </row>
    <row r="15" ht="20.7" customHeight="1" spans="2:6">
      <c r="B15" s="62"/>
      <c r="C15" s="63" t="s">
        <v>216</v>
      </c>
      <c r="D15" s="61"/>
      <c r="E15" s="64" t="s">
        <v>23</v>
      </c>
      <c r="F15" s="61">
        <v>65</v>
      </c>
    </row>
    <row r="16" ht="20.7" customHeight="1" spans="2:6">
      <c r="B16" s="62"/>
      <c r="C16" s="63" t="s">
        <v>217</v>
      </c>
      <c r="D16" s="61"/>
      <c r="E16" s="63"/>
      <c r="F16" s="61"/>
    </row>
  </sheetData>
  <mergeCells count="3">
    <mergeCell ref="C5:D5"/>
    <mergeCell ref="E5:F5"/>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51"/>
  <sheetViews>
    <sheetView zoomScale="120" zoomScaleNormal="120" workbookViewId="0">
      <pane xSplit="1" ySplit="7" topLeftCell="B8" activePane="bottomRight" state="frozenSplit"/>
      <selection/>
      <selection pane="topRight"/>
      <selection pane="bottomLeft"/>
      <selection pane="bottomRight" activeCell="B2" sqref="B2:M3"/>
    </sheetView>
  </sheetViews>
  <sheetFormatPr defaultColWidth="10" defaultRowHeight="13.5"/>
  <cols>
    <col min="1" max="1" width="0.408333333333333" customWidth="1"/>
    <col min="2" max="2" width="10.0416666666667" customWidth="1"/>
    <col min="3" max="3" width="29.9916666666667" customWidth="1"/>
    <col min="4"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s>
  <sheetData>
    <row r="1" ht="16.35" customHeight="1" spans="1:2">
      <c r="A1" s="27"/>
      <c r="B1" s="28" t="s">
        <v>218</v>
      </c>
    </row>
    <row r="2" ht="16.35" customHeight="1" spans="2:13">
      <c r="B2" s="29" t="s">
        <v>219</v>
      </c>
      <c r="C2" s="29"/>
      <c r="D2" s="29"/>
      <c r="E2" s="29"/>
      <c r="F2" s="29"/>
      <c r="G2" s="29"/>
      <c r="H2" s="29"/>
      <c r="I2" s="29"/>
      <c r="J2" s="29"/>
      <c r="K2" s="29"/>
      <c r="L2" s="29"/>
      <c r="M2" s="29"/>
    </row>
    <row r="3" ht="16.35" customHeight="1" spans="2:13">
      <c r="B3" s="29"/>
      <c r="C3" s="29"/>
      <c r="D3" s="29"/>
      <c r="E3" s="29"/>
      <c r="F3" s="29"/>
      <c r="G3" s="29"/>
      <c r="H3" s="29"/>
      <c r="I3" s="29"/>
      <c r="J3" s="29"/>
      <c r="K3" s="29"/>
      <c r="L3" s="29"/>
      <c r="M3" s="29"/>
    </row>
    <row r="4" ht="22.4" customHeight="1" spans="13:13">
      <c r="M4" s="44" t="s">
        <v>2</v>
      </c>
    </row>
    <row r="5" ht="36.2" customHeight="1" spans="2:13">
      <c r="B5" s="53" t="s">
        <v>220</v>
      </c>
      <c r="C5" s="53"/>
      <c r="D5" s="53" t="s">
        <v>37</v>
      </c>
      <c r="E5" s="54" t="s">
        <v>221</v>
      </c>
      <c r="F5" s="54" t="s">
        <v>222</v>
      </c>
      <c r="G5" s="54" t="s">
        <v>223</v>
      </c>
      <c r="H5" s="54" t="s">
        <v>224</v>
      </c>
      <c r="I5" s="54" t="s">
        <v>225</v>
      </c>
      <c r="J5" s="54" t="s">
        <v>226</v>
      </c>
      <c r="K5" s="54" t="s">
        <v>227</v>
      </c>
      <c r="L5" s="54" t="s">
        <v>228</v>
      </c>
      <c r="M5" s="54" t="s">
        <v>229</v>
      </c>
    </row>
    <row r="6" ht="30.15" customHeight="1" spans="2:13">
      <c r="B6" s="53" t="s">
        <v>122</v>
      </c>
      <c r="C6" s="53" t="s">
        <v>36</v>
      </c>
      <c r="D6" s="53"/>
      <c r="E6" s="54"/>
      <c r="F6" s="54"/>
      <c r="G6" s="54"/>
      <c r="H6" s="54"/>
      <c r="I6" s="54"/>
      <c r="J6" s="54"/>
      <c r="K6" s="54"/>
      <c r="L6" s="54"/>
      <c r="M6" s="54"/>
    </row>
    <row r="7" ht="20.7" customHeight="1" spans="2:13">
      <c r="B7" s="55" t="s">
        <v>7</v>
      </c>
      <c r="C7" s="55"/>
      <c r="D7" s="56">
        <f>+D8+D17+D20+D23+D32+D37+D40+D49</f>
        <v>1322.61</v>
      </c>
      <c r="E7" s="56">
        <f>+E8+E17+E20+E23+E32+E37+E40+E49</f>
        <v>1322.61</v>
      </c>
      <c r="F7" s="56"/>
      <c r="G7" s="56"/>
      <c r="H7" s="56"/>
      <c r="I7" s="56"/>
      <c r="J7" s="56"/>
      <c r="K7" s="56"/>
      <c r="L7" s="56"/>
      <c r="M7" s="56"/>
    </row>
    <row r="8" ht="20.7" customHeight="1" spans="2:13">
      <c r="B8" s="49" t="s">
        <v>40</v>
      </c>
      <c r="C8" s="50" t="s">
        <v>14</v>
      </c>
      <c r="D8" s="43">
        <f>+E8</f>
        <v>597.61</v>
      </c>
      <c r="E8" s="43">
        <v>597.61</v>
      </c>
      <c r="F8" s="57"/>
      <c r="G8" s="57"/>
      <c r="H8" s="57"/>
      <c r="I8" s="57"/>
      <c r="J8" s="57"/>
      <c r="K8" s="57"/>
      <c r="L8" s="57"/>
      <c r="M8" s="57"/>
    </row>
    <row r="9" ht="18.1" customHeight="1" spans="2:13">
      <c r="B9" s="49" t="s">
        <v>41</v>
      </c>
      <c r="C9" s="50" t="s">
        <v>42</v>
      </c>
      <c r="D9" s="43">
        <f t="shared" ref="D9:D51" si="0">+E9</f>
        <v>25</v>
      </c>
      <c r="E9" s="43">
        <v>25</v>
      </c>
      <c r="F9" s="57"/>
      <c r="G9" s="57"/>
      <c r="H9" s="57"/>
      <c r="I9" s="57"/>
      <c r="J9" s="57"/>
      <c r="K9" s="57"/>
      <c r="L9" s="57"/>
      <c r="M9" s="57"/>
    </row>
    <row r="10" ht="19.8" customHeight="1" spans="2:13">
      <c r="B10" s="49" t="s">
        <v>43</v>
      </c>
      <c r="C10" s="50" t="s">
        <v>44</v>
      </c>
      <c r="D10" s="43">
        <f t="shared" si="0"/>
        <v>25</v>
      </c>
      <c r="E10" s="43">
        <v>25</v>
      </c>
      <c r="F10" s="57"/>
      <c r="G10" s="57"/>
      <c r="H10" s="57"/>
      <c r="I10" s="57"/>
      <c r="J10" s="57"/>
      <c r="K10" s="57"/>
      <c r="L10" s="57"/>
      <c r="M10" s="57"/>
    </row>
    <row r="11" ht="19.8" customHeight="1" spans="2:13">
      <c r="B11" s="49" t="s">
        <v>45</v>
      </c>
      <c r="C11" s="50" t="s">
        <v>230</v>
      </c>
      <c r="D11" s="43">
        <f t="shared" si="0"/>
        <v>430.61</v>
      </c>
      <c r="E11" s="43">
        <v>430.61</v>
      </c>
      <c r="F11" s="57"/>
      <c r="G11" s="57"/>
      <c r="H11" s="57"/>
      <c r="I11" s="57"/>
      <c r="J11" s="57"/>
      <c r="K11" s="57"/>
      <c r="L11" s="57"/>
      <c r="M11" s="57"/>
    </row>
    <row r="12" ht="18.1" customHeight="1" spans="2:13">
      <c r="B12" s="49" t="s">
        <v>47</v>
      </c>
      <c r="C12" s="50" t="s">
        <v>44</v>
      </c>
      <c r="D12" s="43">
        <f t="shared" si="0"/>
        <v>430.61</v>
      </c>
      <c r="E12" s="43">
        <v>430.61</v>
      </c>
      <c r="F12" s="57"/>
      <c r="G12" s="57"/>
      <c r="H12" s="57"/>
      <c r="I12" s="57"/>
      <c r="J12" s="57"/>
      <c r="K12" s="57"/>
      <c r="L12" s="57"/>
      <c r="M12" s="57"/>
    </row>
    <row r="13" ht="19.8" customHeight="1" spans="2:13">
      <c r="B13" s="49" t="s">
        <v>48</v>
      </c>
      <c r="C13" s="50" t="s">
        <v>49</v>
      </c>
      <c r="D13" s="43">
        <f t="shared" si="0"/>
        <v>40</v>
      </c>
      <c r="E13" s="43">
        <v>40</v>
      </c>
      <c r="F13" s="57"/>
      <c r="G13" s="57"/>
      <c r="H13" s="57"/>
      <c r="I13" s="57"/>
      <c r="J13" s="57"/>
      <c r="K13" s="57"/>
      <c r="L13" s="57"/>
      <c r="M13" s="57"/>
    </row>
    <row r="14" ht="20.7" customHeight="1" spans="2:13">
      <c r="B14" s="49" t="s">
        <v>50</v>
      </c>
      <c r="C14" s="50" t="s">
        <v>44</v>
      </c>
      <c r="D14" s="43">
        <f t="shared" si="0"/>
        <v>40</v>
      </c>
      <c r="E14" s="43">
        <v>40</v>
      </c>
      <c r="F14" s="57"/>
      <c r="G14" s="57"/>
      <c r="H14" s="57"/>
      <c r="I14" s="57"/>
      <c r="J14" s="57"/>
      <c r="K14" s="57"/>
      <c r="L14" s="57"/>
      <c r="M14" s="57"/>
    </row>
    <row r="15" ht="18.1" customHeight="1" spans="2:13">
      <c r="B15" s="49" t="s">
        <v>51</v>
      </c>
      <c r="C15" s="50" t="s">
        <v>52</v>
      </c>
      <c r="D15" s="43">
        <f t="shared" si="0"/>
        <v>102</v>
      </c>
      <c r="E15" s="43">
        <v>102</v>
      </c>
      <c r="F15" s="57"/>
      <c r="G15" s="57"/>
      <c r="H15" s="57"/>
      <c r="I15" s="57"/>
      <c r="J15" s="57"/>
      <c r="K15" s="57"/>
      <c r="L15" s="57"/>
      <c r="M15" s="57"/>
    </row>
    <row r="16" ht="19.8" customHeight="1" spans="2:13">
      <c r="B16" s="49" t="s">
        <v>53</v>
      </c>
      <c r="C16" s="50" t="s">
        <v>44</v>
      </c>
      <c r="D16" s="43">
        <f t="shared" si="0"/>
        <v>102</v>
      </c>
      <c r="E16" s="43">
        <v>102</v>
      </c>
      <c r="F16" s="57"/>
      <c r="G16" s="57"/>
      <c r="H16" s="57"/>
      <c r="I16" s="57"/>
      <c r="J16" s="57"/>
      <c r="K16" s="57"/>
      <c r="L16" s="57"/>
      <c r="M16" s="57"/>
    </row>
    <row r="17" ht="19.8" customHeight="1" spans="2:13">
      <c r="B17" s="49" t="s">
        <v>54</v>
      </c>
      <c r="C17" s="50" t="s">
        <v>16</v>
      </c>
      <c r="D17" s="43">
        <f t="shared" si="0"/>
        <v>5</v>
      </c>
      <c r="E17" s="43">
        <v>5</v>
      </c>
      <c r="F17" s="57"/>
      <c r="G17" s="57"/>
      <c r="H17" s="57"/>
      <c r="I17" s="57"/>
      <c r="J17" s="57"/>
      <c r="K17" s="57"/>
      <c r="L17" s="57"/>
      <c r="M17" s="57"/>
    </row>
    <row r="18" ht="19.8" customHeight="1" spans="2:13">
      <c r="B18" s="49" t="s">
        <v>55</v>
      </c>
      <c r="C18" s="50" t="s">
        <v>56</v>
      </c>
      <c r="D18" s="43">
        <f t="shared" si="0"/>
        <v>5</v>
      </c>
      <c r="E18" s="43">
        <v>5</v>
      </c>
      <c r="F18" s="57"/>
      <c r="G18" s="57"/>
      <c r="H18" s="57"/>
      <c r="I18" s="57"/>
      <c r="J18" s="57"/>
      <c r="K18" s="57"/>
      <c r="L18" s="57"/>
      <c r="M18" s="57"/>
    </row>
    <row r="19" ht="20.7" customHeight="1" spans="2:13">
      <c r="B19" s="49" t="s">
        <v>57</v>
      </c>
      <c r="C19" s="50" t="s">
        <v>58</v>
      </c>
      <c r="D19" s="43">
        <f t="shared" si="0"/>
        <v>5</v>
      </c>
      <c r="E19" s="43">
        <v>5</v>
      </c>
      <c r="F19" s="57"/>
      <c r="G19" s="57"/>
      <c r="H19" s="57"/>
      <c r="I19" s="57"/>
      <c r="J19" s="57"/>
      <c r="K19" s="57"/>
      <c r="L19" s="57"/>
      <c r="M19" s="57"/>
    </row>
    <row r="20" ht="18.1" customHeight="1" spans="2:13">
      <c r="B20" s="49" t="s">
        <v>59</v>
      </c>
      <c r="C20" s="50" t="s">
        <v>18</v>
      </c>
      <c r="D20" s="43">
        <f t="shared" si="0"/>
        <v>40</v>
      </c>
      <c r="E20" s="43">
        <v>40</v>
      </c>
      <c r="F20" s="57"/>
      <c r="G20" s="57"/>
      <c r="H20" s="57"/>
      <c r="I20" s="57"/>
      <c r="J20" s="57"/>
      <c r="K20" s="57"/>
      <c r="L20" s="57"/>
      <c r="M20" s="57"/>
    </row>
    <row r="21" ht="19.8" customHeight="1" spans="2:13">
      <c r="B21" s="49" t="s">
        <v>60</v>
      </c>
      <c r="C21" s="50" t="s">
        <v>61</v>
      </c>
      <c r="D21" s="43">
        <f t="shared" si="0"/>
        <v>40</v>
      </c>
      <c r="E21" s="43">
        <v>40</v>
      </c>
      <c r="F21" s="57"/>
      <c r="G21" s="57"/>
      <c r="H21" s="57"/>
      <c r="I21" s="57"/>
      <c r="J21" s="57"/>
      <c r="K21" s="57"/>
      <c r="L21" s="57"/>
      <c r="M21" s="57"/>
    </row>
    <row r="22" ht="20.7" customHeight="1" spans="2:13">
      <c r="B22" s="49" t="s">
        <v>62</v>
      </c>
      <c r="C22" s="50" t="s">
        <v>63</v>
      </c>
      <c r="D22" s="43">
        <f t="shared" si="0"/>
        <v>40</v>
      </c>
      <c r="E22" s="43">
        <v>40</v>
      </c>
      <c r="F22" s="57"/>
      <c r="G22" s="57"/>
      <c r="H22" s="57"/>
      <c r="I22" s="57"/>
      <c r="J22" s="57"/>
      <c r="K22" s="57"/>
      <c r="L22" s="57"/>
      <c r="M22" s="57"/>
    </row>
    <row r="23" ht="18.1" customHeight="1" spans="2:13">
      <c r="B23" s="49" t="s">
        <v>64</v>
      </c>
      <c r="C23" s="50" t="s">
        <v>19</v>
      </c>
      <c r="D23" s="43">
        <f t="shared" si="0"/>
        <v>195</v>
      </c>
      <c r="E23" s="43">
        <v>195</v>
      </c>
      <c r="F23" s="57"/>
      <c r="G23" s="57"/>
      <c r="H23" s="57"/>
      <c r="I23" s="57"/>
      <c r="J23" s="57"/>
      <c r="K23" s="57"/>
      <c r="L23" s="57"/>
      <c r="M23" s="57"/>
    </row>
    <row r="24" ht="19.8" customHeight="1" spans="2:13">
      <c r="B24" s="49" t="s">
        <v>65</v>
      </c>
      <c r="C24" s="50" t="s">
        <v>66</v>
      </c>
      <c r="D24" s="43">
        <f t="shared" si="0"/>
        <v>47</v>
      </c>
      <c r="E24" s="43">
        <v>47</v>
      </c>
      <c r="F24" s="57"/>
      <c r="G24" s="57"/>
      <c r="H24" s="57"/>
      <c r="I24" s="57"/>
      <c r="J24" s="57"/>
      <c r="K24" s="57"/>
      <c r="L24" s="57"/>
      <c r="M24" s="57"/>
    </row>
    <row r="25" ht="20.7" customHeight="1" spans="2:13">
      <c r="B25" s="49" t="s">
        <v>67</v>
      </c>
      <c r="C25" s="50" t="s">
        <v>68</v>
      </c>
      <c r="D25" s="43">
        <f t="shared" si="0"/>
        <v>47</v>
      </c>
      <c r="E25" s="43">
        <v>47</v>
      </c>
      <c r="F25" s="57"/>
      <c r="G25" s="57"/>
      <c r="H25" s="57"/>
      <c r="I25" s="57"/>
      <c r="J25" s="57"/>
      <c r="K25" s="57"/>
      <c r="L25" s="57"/>
      <c r="M25" s="57"/>
    </row>
    <row r="26" ht="18.1" customHeight="1" spans="2:13">
      <c r="B26" s="49" t="s">
        <v>69</v>
      </c>
      <c r="C26" s="50" t="s">
        <v>70</v>
      </c>
      <c r="D26" s="43">
        <f t="shared" si="0"/>
        <v>122</v>
      </c>
      <c r="E26" s="43">
        <v>122</v>
      </c>
      <c r="F26" s="57"/>
      <c r="G26" s="57"/>
      <c r="H26" s="57"/>
      <c r="I26" s="57"/>
      <c r="J26" s="57"/>
      <c r="K26" s="57"/>
      <c r="L26" s="57"/>
      <c r="M26" s="57"/>
    </row>
    <row r="27" ht="19.8" customHeight="1" spans="2:13">
      <c r="B27" s="49" t="s">
        <v>71</v>
      </c>
      <c r="C27" s="50" t="s">
        <v>72</v>
      </c>
      <c r="D27" s="43">
        <f t="shared" si="0"/>
        <v>60</v>
      </c>
      <c r="E27" s="43">
        <v>60</v>
      </c>
      <c r="F27" s="57"/>
      <c r="G27" s="57"/>
      <c r="H27" s="57"/>
      <c r="I27" s="57"/>
      <c r="J27" s="57"/>
      <c r="K27" s="57"/>
      <c r="L27" s="57"/>
      <c r="M27" s="57"/>
    </row>
    <row r="28" ht="20.7" customHeight="1" spans="2:13">
      <c r="B28" s="49" t="s">
        <v>73</v>
      </c>
      <c r="C28" s="50" t="s">
        <v>74</v>
      </c>
      <c r="D28" s="43">
        <f t="shared" si="0"/>
        <v>30</v>
      </c>
      <c r="E28" s="43">
        <v>30</v>
      </c>
      <c r="F28" s="57"/>
      <c r="G28" s="57"/>
      <c r="H28" s="57"/>
      <c r="I28" s="57"/>
      <c r="J28" s="57"/>
      <c r="K28" s="57"/>
      <c r="L28" s="57"/>
      <c r="M28" s="57"/>
    </row>
    <row r="29" ht="18.1" customHeight="1" spans="2:13">
      <c r="B29" s="49" t="s">
        <v>75</v>
      </c>
      <c r="C29" s="50" t="s">
        <v>76</v>
      </c>
      <c r="D29" s="43">
        <f t="shared" si="0"/>
        <v>32</v>
      </c>
      <c r="E29" s="43">
        <v>32</v>
      </c>
      <c r="F29" s="57"/>
      <c r="G29" s="57"/>
      <c r="H29" s="57"/>
      <c r="I29" s="57"/>
      <c r="J29" s="57"/>
      <c r="K29" s="57"/>
      <c r="L29" s="57"/>
      <c r="M29" s="57"/>
    </row>
    <row r="30" ht="19.8" customHeight="1" spans="2:13">
      <c r="B30" s="49" t="s">
        <v>77</v>
      </c>
      <c r="C30" s="50" t="s">
        <v>78</v>
      </c>
      <c r="D30" s="43">
        <f t="shared" si="0"/>
        <v>26</v>
      </c>
      <c r="E30" s="43">
        <v>26</v>
      </c>
      <c r="F30" s="57"/>
      <c r="G30" s="57"/>
      <c r="H30" s="57"/>
      <c r="I30" s="57"/>
      <c r="J30" s="57"/>
      <c r="K30" s="57"/>
      <c r="L30" s="57"/>
      <c r="M30" s="57"/>
    </row>
    <row r="31" ht="19.8" customHeight="1" spans="2:13">
      <c r="B31" s="49" t="s">
        <v>79</v>
      </c>
      <c r="C31" s="50" t="s">
        <v>80</v>
      </c>
      <c r="D31" s="43">
        <f t="shared" si="0"/>
        <v>26</v>
      </c>
      <c r="E31" s="43">
        <v>26</v>
      </c>
      <c r="F31" s="57"/>
      <c r="G31" s="57"/>
      <c r="H31" s="57"/>
      <c r="I31" s="57"/>
      <c r="J31" s="57"/>
      <c r="K31" s="57"/>
      <c r="L31" s="57"/>
      <c r="M31" s="57"/>
    </row>
    <row r="32" ht="18.1" customHeight="1" spans="2:13">
      <c r="B32" s="49" t="s">
        <v>81</v>
      </c>
      <c r="C32" s="50" t="s">
        <v>20</v>
      </c>
      <c r="D32" s="43">
        <f t="shared" si="0"/>
        <v>40</v>
      </c>
      <c r="E32" s="43">
        <v>40</v>
      </c>
      <c r="F32" s="57"/>
      <c r="G32" s="57"/>
      <c r="H32" s="57"/>
      <c r="I32" s="57"/>
      <c r="J32" s="57"/>
      <c r="K32" s="57"/>
      <c r="L32" s="57"/>
      <c r="M32" s="57"/>
    </row>
    <row r="33" ht="19.8" customHeight="1" spans="2:13">
      <c r="B33" s="49" t="s">
        <v>82</v>
      </c>
      <c r="C33" s="50" t="s">
        <v>83</v>
      </c>
      <c r="D33" s="43">
        <f t="shared" si="0"/>
        <v>40</v>
      </c>
      <c r="E33" s="43">
        <v>40</v>
      </c>
      <c r="F33" s="57"/>
      <c r="G33" s="57"/>
      <c r="H33" s="57"/>
      <c r="I33" s="57"/>
      <c r="J33" s="57"/>
      <c r="K33" s="57"/>
      <c r="L33" s="57"/>
      <c r="M33" s="57"/>
    </row>
    <row r="34" ht="18.1" customHeight="1" spans="2:13">
      <c r="B34" s="49" t="s">
        <v>84</v>
      </c>
      <c r="C34" s="50" t="s">
        <v>85</v>
      </c>
      <c r="D34" s="43">
        <f t="shared" si="0"/>
        <v>17</v>
      </c>
      <c r="E34" s="43">
        <v>17</v>
      </c>
      <c r="F34" s="57"/>
      <c r="G34" s="57"/>
      <c r="H34" s="57"/>
      <c r="I34" s="57"/>
      <c r="J34" s="57"/>
      <c r="K34" s="57"/>
      <c r="L34" s="57"/>
      <c r="M34" s="57"/>
    </row>
    <row r="35" ht="19.8" customHeight="1" spans="2:13">
      <c r="B35" s="49" t="s">
        <v>86</v>
      </c>
      <c r="C35" s="50" t="s">
        <v>87</v>
      </c>
      <c r="D35" s="43">
        <f t="shared" si="0"/>
        <v>19</v>
      </c>
      <c r="E35" s="43">
        <v>19</v>
      </c>
      <c r="F35" s="57"/>
      <c r="G35" s="57"/>
      <c r="H35" s="57"/>
      <c r="I35" s="57"/>
      <c r="J35" s="57"/>
      <c r="K35" s="57"/>
      <c r="L35" s="57"/>
      <c r="M35" s="57"/>
    </row>
    <row r="36" ht="18.1" customHeight="1" spans="2:13">
      <c r="B36" s="49" t="s">
        <v>88</v>
      </c>
      <c r="C36" s="50" t="s">
        <v>89</v>
      </c>
      <c r="D36" s="43">
        <f t="shared" si="0"/>
        <v>4</v>
      </c>
      <c r="E36" s="43">
        <v>4</v>
      </c>
      <c r="F36" s="57"/>
      <c r="G36" s="57"/>
      <c r="H36" s="57"/>
      <c r="I36" s="57"/>
      <c r="J36" s="57"/>
      <c r="K36" s="57"/>
      <c r="L36" s="57"/>
      <c r="M36" s="57"/>
    </row>
    <row r="37" ht="19.8" customHeight="1" spans="2:13">
      <c r="B37" s="49" t="s">
        <v>90</v>
      </c>
      <c r="C37" s="50" t="s">
        <v>21</v>
      </c>
      <c r="D37" s="43">
        <f t="shared" si="0"/>
        <v>30</v>
      </c>
      <c r="E37" s="43">
        <v>30</v>
      </c>
      <c r="F37" s="57"/>
      <c r="G37" s="57"/>
      <c r="H37" s="57"/>
      <c r="I37" s="57"/>
      <c r="J37" s="57"/>
      <c r="K37" s="57"/>
      <c r="L37" s="57"/>
      <c r="M37" s="57"/>
    </row>
    <row r="38" ht="18.1" customHeight="1" spans="2:13">
      <c r="B38" s="49" t="s">
        <v>91</v>
      </c>
      <c r="C38" s="50" t="s">
        <v>92</v>
      </c>
      <c r="D38" s="43">
        <f t="shared" si="0"/>
        <v>30</v>
      </c>
      <c r="E38" s="43">
        <v>30</v>
      </c>
      <c r="F38" s="57"/>
      <c r="G38" s="57"/>
      <c r="H38" s="57"/>
      <c r="I38" s="57"/>
      <c r="J38" s="57"/>
      <c r="K38" s="57"/>
      <c r="L38" s="57"/>
      <c r="M38" s="57"/>
    </row>
    <row r="39" ht="19.8" customHeight="1" spans="2:13">
      <c r="B39" s="49" t="s">
        <v>93</v>
      </c>
      <c r="C39" s="50" t="s">
        <v>94</v>
      </c>
      <c r="D39" s="43">
        <f t="shared" si="0"/>
        <v>30</v>
      </c>
      <c r="E39" s="43">
        <v>30</v>
      </c>
      <c r="F39" s="57"/>
      <c r="G39" s="57"/>
      <c r="H39" s="57"/>
      <c r="I39" s="57"/>
      <c r="J39" s="57"/>
      <c r="K39" s="57"/>
      <c r="L39" s="57"/>
      <c r="M39" s="57"/>
    </row>
    <row r="40" ht="19.8" customHeight="1" spans="2:13">
      <c r="B40" s="49" t="s">
        <v>95</v>
      </c>
      <c r="C40" s="50" t="s">
        <v>22</v>
      </c>
      <c r="D40" s="43">
        <f t="shared" si="0"/>
        <v>350</v>
      </c>
      <c r="E40" s="43">
        <v>350</v>
      </c>
      <c r="F40" s="57"/>
      <c r="G40" s="57"/>
      <c r="H40" s="57"/>
      <c r="I40" s="57"/>
      <c r="J40" s="57"/>
      <c r="K40" s="57"/>
      <c r="L40" s="57"/>
      <c r="M40" s="57"/>
    </row>
    <row r="41" ht="20.7" customHeight="1" spans="2:13">
      <c r="B41" s="49" t="s">
        <v>96</v>
      </c>
      <c r="C41" s="50" t="s">
        <v>97</v>
      </c>
      <c r="D41" s="43">
        <f t="shared" si="0"/>
        <v>104.35</v>
      </c>
      <c r="E41" s="43">
        <v>104.35</v>
      </c>
      <c r="F41" s="57"/>
      <c r="G41" s="57"/>
      <c r="H41" s="57"/>
      <c r="I41" s="57"/>
      <c r="J41" s="57"/>
      <c r="K41" s="57"/>
      <c r="L41" s="57"/>
      <c r="M41" s="57"/>
    </row>
    <row r="42" ht="18.1" customHeight="1" spans="2:13">
      <c r="B42" s="49" t="s">
        <v>98</v>
      </c>
      <c r="C42" s="50" t="s">
        <v>99</v>
      </c>
      <c r="D42" s="43">
        <f t="shared" si="0"/>
        <v>104.35</v>
      </c>
      <c r="E42" s="43">
        <v>104.35</v>
      </c>
      <c r="F42" s="57"/>
      <c r="G42" s="57"/>
      <c r="H42" s="57"/>
      <c r="I42" s="57"/>
      <c r="J42" s="57"/>
      <c r="K42" s="57"/>
      <c r="L42" s="57"/>
      <c r="M42" s="57"/>
    </row>
    <row r="43" ht="19.8" customHeight="1" spans="2:13">
      <c r="B43" s="49" t="s">
        <v>100</v>
      </c>
      <c r="C43" s="50" t="s">
        <v>101</v>
      </c>
      <c r="D43" s="43">
        <f t="shared" si="0"/>
        <v>25</v>
      </c>
      <c r="E43" s="43">
        <v>25</v>
      </c>
      <c r="F43" s="57"/>
      <c r="G43" s="57"/>
      <c r="H43" s="57"/>
      <c r="I43" s="57"/>
      <c r="J43" s="57"/>
      <c r="K43" s="57"/>
      <c r="L43" s="57"/>
      <c r="M43" s="57"/>
    </row>
    <row r="44" ht="20.7" customHeight="1" spans="2:13">
      <c r="B44" s="49" t="s">
        <v>102</v>
      </c>
      <c r="C44" s="50" t="s">
        <v>103</v>
      </c>
      <c r="D44" s="43">
        <f t="shared" si="0"/>
        <v>25</v>
      </c>
      <c r="E44" s="43">
        <v>25</v>
      </c>
      <c r="F44" s="57"/>
      <c r="G44" s="57"/>
      <c r="H44" s="57"/>
      <c r="I44" s="57"/>
      <c r="J44" s="57"/>
      <c r="K44" s="57"/>
      <c r="L44" s="57"/>
      <c r="M44" s="57"/>
    </row>
    <row r="45" ht="18.1" customHeight="1" spans="2:13">
      <c r="B45" s="49" t="s">
        <v>104</v>
      </c>
      <c r="C45" s="50" t="s">
        <v>105</v>
      </c>
      <c r="D45" s="43">
        <f t="shared" si="0"/>
        <v>38</v>
      </c>
      <c r="E45" s="43">
        <v>38</v>
      </c>
      <c r="F45" s="57"/>
      <c r="G45" s="57"/>
      <c r="H45" s="57"/>
      <c r="I45" s="57"/>
      <c r="J45" s="57"/>
      <c r="K45" s="57"/>
      <c r="L45" s="57"/>
      <c r="M45" s="57"/>
    </row>
    <row r="46" ht="19.8" customHeight="1" spans="2:13">
      <c r="B46" s="49" t="s">
        <v>106</v>
      </c>
      <c r="C46" s="50" t="s">
        <v>107</v>
      </c>
      <c r="D46" s="43">
        <f t="shared" si="0"/>
        <v>38</v>
      </c>
      <c r="E46" s="43">
        <v>38</v>
      </c>
      <c r="F46" s="57"/>
      <c r="G46" s="57"/>
      <c r="H46" s="57"/>
      <c r="I46" s="57"/>
      <c r="J46" s="57"/>
      <c r="K46" s="57"/>
      <c r="L46" s="57"/>
      <c r="M46" s="57"/>
    </row>
    <row r="47" ht="19.8" customHeight="1" spans="2:13">
      <c r="B47" s="49" t="s">
        <v>108</v>
      </c>
      <c r="C47" s="50" t="s">
        <v>109</v>
      </c>
      <c r="D47" s="43">
        <f t="shared" si="0"/>
        <v>182.65</v>
      </c>
      <c r="E47" s="43">
        <v>182.65</v>
      </c>
      <c r="F47" s="57"/>
      <c r="G47" s="57"/>
      <c r="H47" s="57"/>
      <c r="I47" s="57"/>
      <c r="J47" s="57"/>
      <c r="K47" s="57"/>
      <c r="L47" s="57"/>
      <c r="M47" s="57"/>
    </row>
    <row r="48" ht="19.8" customHeight="1" spans="2:13">
      <c r="B48" s="49" t="s">
        <v>110</v>
      </c>
      <c r="C48" s="50" t="s">
        <v>111</v>
      </c>
      <c r="D48" s="43">
        <f t="shared" si="0"/>
        <v>182.65</v>
      </c>
      <c r="E48" s="43">
        <v>182.65</v>
      </c>
      <c r="F48" s="57"/>
      <c r="G48" s="57"/>
      <c r="H48" s="57"/>
      <c r="I48" s="57"/>
      <c r="J48" s="57"/>
      <c r="K48" s="57"/>
      <c r="L48" s="57"/>
      <c r="M48" s="57"/>
    </row>
    <row r="49" ht="19.8" customHeight="1" spans="2:13">
      <c r="B49" s="49" t="s">
        <v>112</v>
      </c>
      <c r="C49" s="50" t="s">
        <v>23</v>
      </c>
      <c r="D49" s="43">
        <f t="shared" si="0"/>
        <v>65</v>
      </c>
      <c r="E49" s="43">
        <v>65</v>
      </c>
      <c r="F49" s="57"/>
      <c r="G49" s="57"/>
      <c r="H49" s="57"/>
      <c r="I49" s="57"/>
      <c r="J49" s="57"/>
      <c r="K49" s="57"/>
      <c r="L49" s="57"/>
      <c r="M49" s="57"/>
    </row>
    <row r="50" ht="19.8" customHeight="1" spans="2:13">
      <c r="B50" s="49" t="s">
        <v>113</v>
      </c>
      <c r="C50" s="50" t="s">
        <v>114</v>
      </c>
      <c r="D50" s="43">
        <f t="shared" si="0"/>
        <v>65</v>
      </c>
      <c r="E50" s="43">
        <v>65</v>
      </c>
      <c r="F50" s="57"/>
      <c r="G50" s="57"/>
      <c r="H50" s="57"/>
      <c r="I50" s="57"/>
      <c r="J50" s="57"/>
      <c r="K50" s="57"/>
      <c r="L50" s="57"/>
      <c r="M50" s="57"/>
    </row>
    <row r="51" ht="19.8" customHeight="1" spans="2:13">
      <c r="B51" s="49" t="s">
        <v>115</v>
      </c>
      <c r="C51" s="50" t="s">
        <v>116</v>
      </c>
      <c r="D51" s="43">
        <f t="shared" si="0"/>
        <v>65</v>
      </c>
      <c r="E51" s="43">
        <v>65</v>
      </c>
      <c r="F51" s="57"/>
      <c r="G51" s="57"/>
      <c r="H51" s="57"/>
      <c r="I51" s="57"/>
      <c r="J51" s="57"/>
      <c r="K51" s="57"/>
      <c r="L51" s="57"/>
      <c r="M51" s="57"/>
    </row>
  </sheetData>
  <mergeCells count="13">
    <mergeCell ref="B5:C5"/>
    <mergeCell ref="B7:C7"/>
    <mergeCell ref="D5:D6"/>
    <mergeCell ref="E5:E6"/>
    <mergeCell ref="F5:F6"/>
    <mergeCell ref="G5:G6"/>
    <mergeCell ref="H5:H6"/>
    <mergeCell ref="I5:I6"/>
    <mergeCell ref="J5:J6"/>
    <mergeCell ref="K5:K6"/>
    <mergeCell ref="L5:L6"/>
    <mergeCell ref="M5:M6"/>
    <mergeCell ref="B2:M3"/>
  </mergeCells>
  <printOptions horizontalCentered="1"/>
  <pageMargins left="0.118000000715256" right="0.118000000715256" top="0.39300000667572" bottom="0.0780000016093254" header="0" footer="0"/>
  <pageSetup paperSize="9" scale="68"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0"/>
  <sheetViews>
    <sheetView zoomScale="120" zoomScaleNormal="120" workbookViewId="0">
      <pane xSplit="1" ySplit="6" topLeftCell="B40" activePane="bottomRight" state="frozenSplit"/>
      <selection/>
      <selection pane="topRight"/>
      <selection pane="bottomLeft"/>
      <selection pane="bottomRight" activeCell="B2" sqref="B2:F3"/>
    </sheetView>
  </sheetViews>
  <sheetFormatPr defaultColWidth="10" defaultRowHeight="13.5" outlineLevelCol="5"/>
  <cols>
    <col min="1" max="1" width="0.541666666666667" customWidth="1"/>
    <col min="2" max="2" width="16.2833333333333" customWidth="1"/>
    <col min="3" max="3" width="32.75" customWidth="1"/>
    <col min="4" max="4" width="17.9083333333333" customWidth="1"/>
    <col min="5" max="5" width="17.3666666666667" customWidth="1"/>
    <col min="6" max="6" width="15.4666666666667" customWidth="1"/>
  </cols>
  <sheetData>
    <row r="1" ht="16.35" customHeight="1" spans="1:2">
      <c r="A1" s="27"/>
      <c r="B1" s="28" t="s">
        <v>231</v>
      </c>
    </row>
    <row r="2" ht="16.35" customHeight="1" spans="2:6">
      <c r="B2" s="29" t="s">
        <v>232</v>
      </c>
      <c r="C2" s="29"/>
      <c r="D2" s="29"/>
      <c r="E2" s="29"/>
      <c r="F2" s="29"/>
    </row>
    <row r="3" ht="16.35" customHeight="1" spans="2:6">
      <c r="B3" s="29"/>
      <c r="C3" s="29"/>
      <c r="D3" s="29"/>
      <c r="E3" s="29"/>
      <c r="F3" s="29"/>
    </row>
    <row r="4" ht="18.95" customHeight="1" spans="2:6">
      <c r="B4" s="45"/>
      <c r="C4" s="45"/>
      <c r="D4" s="45"/>
      <c r="E4" s="45"/>
      <c r="F4" s="46" t="s">
        <v>2</v>
      </c>
    </row>
    <row r="5" ht="31.9" customHeight="1" spans="2:6">
      <c r="B5" s="47" t="s">
        <v>122</v>
      </c>
      <c r="C5" s="47" t="s">
        <v>36</v>
      </c>
      <c r="D5" s="47" t="s">
        <v>37</v>
      </c>
      <c r="E5" s="47" t="s">
        <v>233</v>
      </c>
      <c r="F5" s="47" t="s">
        <v>234</v>
      </c>
    </row>
    <row r="6" ht="23.25" customHeight="1" spans="2:6">
      <c r="B6" s="39" t="s">
        <v>7</v>
      </c>
      <c r="C6" s="39"/>
      <c r="D6" s="48">
        <f>+D7+D16+D19+D22+D31+D36+D39+D48</f>
        <v>1322.61</v>
      </c>
      <c r="E6" s="48">
        <f>+E7+E16+E19+E22+E31+E36+E39+E48</f>
        <v>1064.98</v>
      </c>
      <c r="F6" s="48">
        <f t="shared" ref="D6:F6" si="0">+F7+F16+F19+F22+F31+F36+F39+F48</f>
        <v>257.63</v>
      </c>
    </row>
    <row r="7" ht="21.55" customHeight="1" spans="2:6">
      <c r="B7" s="49" t="s">
        <v>40</v>
      </c>
      <c r="C7" s="50" t="s">
        <v>14</v>
      </c>
      <c r="D7" s="43">
        <f t="shared" ref="D7:D50" si="1">+E7+F7</f>
        <v>597.61</v>
      </c>
      <c r="E7" s="43">
        <f>+E8+E10+E12+E14</f>
        <v>522.63</v>
      </c>
      <c r="F7" s="43">
        <f>+F8+F10+F12+F14</f>
        <v>74.98</v>
      </c>
    </row>
    <row r="8" ht="20.7" customHeight="1" spans="2:6">
      <c r="B8" s="49" t="s">
        <v>41</v>
      </c>
      <c r="C8" s="50" t="s">
        <v>42</v>
      </c>
      <c r="D8" s="43">
        <f t="shared" si="1"/>
        <v>25</v>
      </c>
      <c r="E8" s="43">
        <f t="shared" ref="E8:E12" si="2">+E9</f>
        <v>25</v>
      </c>
      <c r="F8" s="43">
        <f t="shared" ref="F8:F12" si="3">+F9</f>
        <v>0</v>
      </c>
    </row>
    <row r="9" ht="20.7" customHeight="1" spans="2:6">
      <c r="B9" s="49" t="s">
        <v>43</v>
      </c>
      <c r="C9" s="50" t="s">
        <v>44</v>
      </c>
      <c r="D9" s="43">
        <f t="shared" si="1"/>
        <v>25</v>
      </c>
      <c r="E9" s="43">
        <v>25</v>
      </c>
      <c r="F9" s="43"/>
    </row>
    <row r="10" ht="20.7" customHeight="1" spans="2:6">
      <c r="B10" s="51" t="s">
        <v>45</v>
      </c>
      <c r="C10" s="52" t="s">
        <v>46</v>
      </c>
      <c r="D10" s="43">
        <f t="shared" si="1"/>
        <v>430.61</v>
      </c>
      <c r="E10" s="43">
        <f t="shared" si="2"/>
        <v>355.63</v>
      </c>
      <c r="F10" s="43">
        <f t="shared" si="3"/>
        <v>74.98</v>
      </c>
    </row>
    <row r="11" ht="20.7" customHeight="1" spans="2:6">
      <c r="B11" s="49" t="s">
        <v>47</v>
      </c>
      <c r="C11" s="50" t="s">
        <v>44</v>
      </c>
      <c r="D11" s="43">
        <f t="shared" si="1"/>
        <v>430.61</v>
      </c>
      <c r="E11" s="43">
        <v>355.63</v>
      </c>
      <c r="F11" s="43">
        <v>74.98</v>
      </c>
    </row>
    <row r="12" ht="20.7" customHeight="1" spans="2:6">
      <c r="B12" s="49" t="s">
        <v>48</v>
      </c>
      <c r="C12" s="50" t="s">
        <v>49</v>
      </c>
      <c r="D12" s="43">
        <f t="shared" si="1"/>
        <v>40</v>
      </c>
      <c r="E12" s="43">
        <f t="shared" si="2"/>
        <v>40</v>
      </c>
      <c r="F12" s="43">
        <f t="shared" si="3"/>
        <v>0</v>
      </c>
    </row>
    <row r="13" ht="21.55" customHeight="1" spans="2:6">
      <c r="B13" s="49" t="s">
        <v>50</v>
      </c>
      <c r="C13" s="50" t="s">
        <v>44</v>
      </c>
      <c r="D13" s="43">
        <f t="shared" si="1"/>
        <v>40</v>
      </c>
      <c r="E13" s="43">
        <v>40</v>
      </c>
      <c r="F13" s="43"/>
    </row>
    <row r="14" ht="20.7" customHeight="1" spans="2:6">
      <c r="B14" s="49" t="s">
        <v>51</v>
      </c>
      <c r="C14" s="50" t="s">
        <v>52</v>
      </c>
      <c r="D14" s="43">
        <f t="shared" si="1"/>
        <v>102</v>
      </c>
      <c r="E14" s="43">
        <f t="shared" ref="E14:E17" si="4">+E15</f>
        <v>102</v>
      </c>
      <c r="F14" s="43">
        <f t="shared" ref="F14:F17" si="5">+F15</f>
        <v>0</v>
      </c>
    </row>
    <row r="15" ht="20.7" customHeight="1" spans="2:6">
      <c r="B15" s="49" t="s">
        <v>53</v>
      </c>
      <c r="C15" s="50" t="s">
        <v>44</v>
      </c>
      <c r="D15" s="43">
        <f t="shared" si="1"/>
        <v>102</v>
      </c>
      <c r="E15" s="43">
        <v>102</v>
      </c>
      <c r="F15" s="43"/>
    </row>
    <row r="16" ht="20.7" customHeight="1" spans="2:6">
      <c r="B16" s="49" t="s">
        <v>54</v>
      </c>
      <c r="C16" s="50" t="s">
        <v>16</v>
      </c>
      <c r="D16" s="43">
        <f t="shared" si="1"/>
        <v>5</v>
      </c>
      <c r="E16" s="43">
        <f t="shared" si="4"/>
        <v>5</v>
      </c>
      <c r="F16" s="43">
        <f t="shared" si="5"/>
        <v>0</v>
      </c>
    </row>
    <row r="17" ht="20.7" customHeight="1" spans="2:6">
      <c r="B17" s="49" t="s">
        <v>55</v>
      </c>
      <c r="C17" s="50" t="s">
        <v>56</v>
      </c>
      <c r="D17" s="43">
        <f t="shared" si="1"/>
        <v>5</v>
      </c>
      <c r="E17" s="43">
        <f t="shared" si="4"/>
        <v>5</v>
      </c>
      <c r="F17" s="43">
        <f t="shared" si="5"/>
        <v>0</v>
      </c>
    </row>
    <row r="18" ht="21.55" customHeight="1" spans="2:6">
      <c r="B18" s="49" t="s">
        <v>57</v>
      </c>
      <c r="C18" s="50" t="s">
        <v>58</v>
      </c>
      <c r="D18" s="43">
        <f t="shared" si="1"/>
        <v>5</v>
      </c>
      <c r="E18" s="43">
        <v>5</v>
      </c>
      <c r="F18" s="43"/>
    </row>
    <row r="19" ht="20.7" customHeight="1" spans="2:6">
      <c r="B19" s="49" t="s">
        <v>59</v>
      </c>
      <c r="C19" s="50" t="s">
        <v>18</v>
      </c>
      <c r="D19" s="43">
        <f t="shared" si="1"/>
        <v>40</v>
      </c>
      <c r="E19" s="43">
        <f t="shared" ref="E19:E23" si="6">+E20</f>
        <v>40</v>
      </c>
      <c r="F19" s="43">
        <f t="shared" ref="F19:F23" si="7">+F20</f>
        <v>0</v>
      </c>
    </row>
    <row r="20" ht="20.7" customHeight="1" spans="2:6">
      <c r="B20" s="49" t="s">
        <v>60</v>
      </c>
      <c r="C20" s="50" t="s">
        <v>61</v>
      </c>
      <c r="D20" s="43">
        <f t="shared" si="1"/>
        <v>40</v>
      </c>
      <c r="E20" s="43">
        <f t="shared" si="6"/>
        <v>40</v>
      </c>
      <c r="F20" s="43">
        <f t="shared" si="7"/>
        <v>0</v>
      </c>
    </row>
    <row r="21" ht="21.55" customHeight="1" spans="2:6">
      <c r="B21" s="49" t="s">
        <v>62</v>
      </c>
      <c r="C21" s="50" t="s">
        <v>63</v>
      </c>
      <c r="D21" s="43">
        <f t="shared" si="1"/>
        <v>40</v>
      </c>
      <c r="E21" s="43">
        <v>40</v>
      </c>
      <c r="F21" s="43"/>
    </row>
    <row r="22" ht="20.7" customHeight="1" spans="2:6">
      <c r="B22" s="49" t="s">
        <v>64</v>
      </c>
      <c r="C22" s="50" t="s">
        <v>19</v>
      </c>
      <c r="D22" s="43">
        <f t="shared" si="1"/>
        <v>195</v>
      </c>
      <c r="E22" s="43">
        <f>+E23+E25+E29</f>
        <v>195</v>
      </c>
      <c r="F22" s="43">
        <f>+F23+F25+F29</f>
        <v>0</v>
      </c>
    </row>
    <row r="23" ht="20.7" customHeight="1" spans="2:6">
      <c r="B23" s="49" t="s">
        <v>65</v>
      </c>
      <c r="C23" s="50" t="s">
        <v>66</v>
      </c>
      <c r="D23" s="43">
        <f t="shared" si="1"/>
        <v>47</v>
      </c>
      <c r="E23" s="43">
        <f t="shared" si="6"/>
        <v>47</v>
      </c>
      <c r="F23" s="43">
        <f t="shared" si="7"/>
        <v>0</v>
      </c>
    </row>
    <row r="24" ht="21.55" customHeight="1" spans="2:6">
      <c r="B24" s="49" t="s">
        <v>67</v>
      </c>
      <c r="C24" s="50" t="s">
        <v>68</v>
      </c>
      <c r="D24" s="43">
        <f t="shared" si="1"/>
        <v>47</v>
      </c>
      <c r="E24" s="43">
        <v>47</v>
      </c>
      <c r="F24" s="43"/>
    </row>
    <row r="25" ht="20.7" customHeight="1" spans="2:6">
      <c r="B25" s="49" t="s">
        <v>69</v>
      </c>
      <c r="C25" s="50" t="s">
        <v>70</v>
      </c>
      <c r="D25" s="43">
        <f t="shared" si="1"/>
        <v>122</v>
      </c>
      <c r="E25" s="43">
        <f>+E26+E27+E28</f>
        <v>122</v>
      </c>
      <c r="F25" s="43">
        <f>+F26+F27+F28</f>
        <v>0</v>
      </c>
    </row>
    <row r="26" ht="20.7" customHeight="1" spans="2:6">
      <c r="B26" s="49" t="s">
        <v>71</v>
      </c>
      <c r="C26" s="50" t="s">
        <v>72</v>
      </c>
      <c r="D26" s="43">
        <f t="shared" si="1"/>
        <v>60</v>
      </c>
      <c r="E26" s="43">
        <v>60</v>
      </c>
      <c r="F26" s="43"/>
    </row>
    <row r="27" ht="21.55" customHeight="1" spans="2:6">
      <c r="B27" s="49" t="s">
        <v>73</v>
      </c>
      <c r="C27" s="50" t="s">
        <v>74</v>
      </c>
      <c r="D27" s="43">
        <f t="shared" si="1"/>
        <v>30</v>
      </c>
      <c r="E27" s="43">
        <v>30</v>
      </c>
      <c r="F27" s="43"/>
    </row>
    <row r="28" ht="20.7" customHeight="1" spans="2:6">
      <c r="B28" s="49" t="s">
        <v>75</v>
      </c>
      <c r="C28" s="50" t="s">
        <v>76</v>
      </c>
      <c r="D28" s="43">
        <f t="shared" si="1"/>
        <v>32</v>
      </c>
      <c r="E28" s="43">
        <v>32</v>
      </c>
      <c r="F28" s="43"/>
    </row>
    <row r="29" ht="20.7" customHeight="1" spans="2:6">
      <c r="B29" s="49" t="s">
        <v>77</v>
      </c>
      <c r="C29" s="50" t="s">
        <v>78</v>
      </c>
      <c r="D29" s="43">
        <f t="shared" si="1"/>
        <v>26</v>
      </c>
      <c r="E29" s="43">
        <f>+E30</f>
        <v>26</v>
      </c>
      <c r="F29" s="43">
        <f>+F30</f>
        <v>0</v>
      </c>
    </row>
    <row r="30" ht="20.7" customHeight="1" spans="2:6">
      <c r="B30" s="49" t="s">
        <v>79</v>
      </c>
      <c r="C30" s="50" t="s">
        <v>80</v>
      </c>
      <c r="D30" s="43">
        <f t="shared" si="1"/>
        <v>26</v>
      </c>
      <c r="E30" s="43">
        <v>26</v>
      </c>
      <c r="F30" s="43"/>
    </row>
    <row r="31" ht="20.7" customHeight="1" spans="2:6">
      <c r="B31" s="49" t="s">
        <v>81</v>
      </c>
      <c r="C31" s="50" t="s">
        <v>20</v>
      </c>
      <c r="D31" s="43">
        <f t="shared" si="1"/>
        <v>40</v>
      </c>
      <c r="E31" s="43">
        <f>+E32</f>
        <v>40</v>
      </c>
      <c r="F31" s="43">
        <f>+F32</f>
        <v>0</v>
      </c>
    </row>
    <row r="32" ht="20.7" customHeight="1" spans="2:6">
      <c r="B32" s="49" t="s">
        <v>82</v>
      </c>
      <c r="C32" s="50" t="s">
        <v>83</v>
      </c>
      <c r="D32" s="43">
        <f t="shared" si="1"/>
        <v>40</v>
      </c>
      <c r="E32" s="43">
        <f>+E33+E34+E35</f>
        <v>40</v>
      </c>
      <c r="F32" s="43">
        <f>+F33+F34+F35</f>
        <v>0</v>
      </c>
    </row>
    <row r="33" ht="20.7" customHeight="1" spans="2:6">
      <c r="B33" s="49" t="s">
        <v>84</v>
      </c>
      <c r="C33" s="50" t="s">
        <v>85</v>
      </c>
      <c r="D33" s="43">
        <f t="shared" si="1"/>
        <v>17</v>
      </c>
      <c r="E33" s="43">
        <v>17</v>
      </c>
      <c r="F33" s="43"/>
    </row>
    <row r="34" ht="20.7" customHeight="1" spans="2:6">
      <c r="B34" s="49" t="s">
        <v>86</v>
      </c>
      <c r="C34" s="50" t="s">
        <v>87</v>
      </c>
      <c r="D34" s="43">
        <f t="shared" si="1"/>
        <v>19</v>
      </c>
      <c r="E34" s="43">
        <v>19</v>
      </c>
      <c r="F34" s="43"/>
    </row>
    <row r="35" ht="20.7" customHeight="1" spans="2:6">
      <c r="B35" s="49" t="s">
        <v>88</v>
      </c>
      <c r="C35" s="50" t="s">
        <v>89</v>
      </c>
      <c r="D35" s="43">
        <f t="shared" si="1"/>
        <v>4</v>
      </c>
      <c r="E35" s="43">
        <v>4</v>
      </c>
      <c r="F35" s="43"/>
    </row>
    <row r="36" ht="20.7" customHeight="1" spans="2:6">
      <c r="B36" s="49" t="s">
        <v>90</v>
      </c>
      <c r="C36" s="50" t="s">
        <v>21</v>
      </c>
      <c r="D36" s="43">
        <f t="shared" si="1"/>
        <v>30</v>
      </c>
      <c r="E36" s="43">
        <f t="shared" ref="E36:E40" si="8">+E37</f>
        <v>30</v>
      </c>
      <c r="F36" s="43">
        <f t="shared" ref="F36:F40" si="9">+F37</f>
        <v>0</v>
      </c>
    </row>
    <row r="37" ht="20.7" customHeight="1" spans="2:6">
      <c r="B37" s="49" t="s">
        <v>91</v>
      </c>
      <c r="C37" s="50" t="s">
        <v>92</v>
      </c>
      <c r="D37" s="43">
        <f t="shared" si="1"/>
        <v>30</v>
      </c>
      <c r="E37" s="43">
        <f t="shared" si="8"/>
        <v>30</v>
      </c>
      <c r="F37" s="43">
        <f t="shared" si="9"/>
        <v>0</v>
      </c>
    </row>
    <row r="38" ht="20.7" customHeight="1" spans="2:6">
      <c r="B38" s="49" t="s">
        <v>93</v>
      </c>
      <c r="C38" s="50" t="s">
        <v>94</v>
      </c>
      <c r="D38" s="43">
        <f t="shared" si="1"/>
        <v>30</v>
      </c>
      <c r="E38" s="43">
        <v>30</v>
      </c>
      <c r="F38" s="43"/>
    </row>
    <row r="39" ht="20.7" customHeight="1" spans="2:6">
      <c r="B39" s="49" t="s">
        <v>95</v>
      </c>
      <c r="C39" s="50" t="s">
        <v>22</v>
      </c>
      <c r="D39" s="43">
        <f t="shared" si="1"/>
        <v>350</v>
      </c>
      <c r="E39" s="43">
        <f>+E40+E42+E44+E46</f>
        <v>167.35</v>
      </c>
      <c r="F39" s="43">
        <f>+F40+F42+F44+F46</f>
        <v>182.65</v>
      </c>
    </row>
    <row r="40" ht="21.55" customHeight="1" spans="2:6">
      <c r="B40" s="49" t="s">
        <v>96</v>
      </c>
      <c r="C40" s="50" t="s">
        <v>97</v>
      </c>
      <c r="D40" s="43">
        <f t="shared" si="1"/>
        <v>104.35</v>
      </c>
      <c r="E40" s="43">
        <f t="shared" si="8"/>
        <v>104.35</v>
      </c>
      <c r="F40" s="43">
        <f t="shared" si="9"/>
        <v>0</v>
      </c>
    </row>
    <row r="41" ht="20.7" customHeight="1" spans="2:6">
      <c r="B41" s="49" t="s">
        <v>98</v>
      </c>
      <c r="C41" s="50" t="s">
        <v>99</v>
      </c>
      <c r="D41" s="43">
        <f t="shared" si="1"/>
        <v>104.35</v>
      </c>
      <c r="E41" s="43">
        <v>104.35</v>
      </c>
      <c r="F41" s="43"/>
    </row>
    <row r="42" ht="20.7" customHeight="1" spans="2:6">
      <c r="B42" s="49" t="s">
        <v>100</v>
      </c>
      <c r="C42" s="50" t="s">
        <v>101</v>
      </c>
      <c r="D42" s="43">
        <f t="shared" si="1"/>
        <v>25</v>
      </c>
      <c r="E42" s="43">
        <f t="shared" ref="E42:E46" si="10">+E43</f>
        <v>25</v>
      </c>
      <c r="F42" s="43">
        <f t="shared" ref="F42:F46" si="11">+F43</f>
        <v>0</v>
      </c>
    </row>
    <row r="43" ht="21.55" customHeight="1" spans="2:6">
      <c r="B43" s="49" t="s">
        <v>102</v>
      </c>
      <c r="C43" s="50" t="s">
        <v>103</v>
      </c>
      <c r="D43" s="43">
        <f t="shared" si="1"/>
        <v>25</v>
      </c>
      <c r="E43" s="43">
        <v>25</v>
      </c>
      <c r="F43" s="43"/>
    </row>
    <row r="44" ht="20.7" customHeight="1" spans="2:6">
      <c r="B44" s="49" t="s">
        <v>104</v>
      </c>
      <c r="C44" s="50" t="s">
        <v>105</v>
      </c>
      <c r="D44" s="43">
        <f t="shared" si="1"/>
        <v>38</v>
      </c>
      <c r="E44" s="43">
        <f t="shared" si="10"/>
        <v>38</v>
      </c>
      <c r="F44" s="43">
        <f t="shared" si="11"/>
        <v>0</v>
      </c>
    </row>
    <row r="45" ht="20.7" customHeight="1" spans="2:6">
      <c r="B45" s="49" t="s">
        <v>106</v>
      </c>
      <c r="C45" s="50" t="s">
        <v>107</v>
      </c>
      <c r="D45" s="43">
        <f t="shared" si="1"/>
        <v>38</v>
      </c>
      <c r="E45" s="43">
        <v>38</v>
      </c>
      <c r="F45" s="43"/>
    </row>
    <row r="46" ht="20.7" customHeight="1" spans="2:6">
      <c r="B46" s="49" t="s">
        <v>108</v>
      </c>
      <c r="C46" s="50" t="s">
        <v>109</v>
      </c>
      <c r="D46" s="43">
        <f t="shared" si="1"/>
        <v>182.65</v>
      </c>
      <c r="E46" s="43">
        <f t="shared" si="10"/>
        <v>0</v>
      </c>
      <c r="F46" s="43">
        <f t="shared" si="11"/>
        <v>182.65</v>
      </c>
    </row>
    <row r="47" ht="20.7" customHeight="1" spans="2:6">
      <c r="B47" s="49" t="s">
        <v>110</v>
      </c>
      <c r="C47" s="50" t="s">
        <v>111</v>
      </c>
      <c r="D47" s="43">
        <f t="shared" si="1"/>
        <v>182.65</v>
      </c>
      <c r="E47" s="43"/>
      <c r="F47" s="43">
        <v>182.65</v>
      </c>
    </row>
    <row r="48" ht="20.7" customHeight="1" spans="2:6">
      <c r="B48" s="49" t="s">
        <v>112</v>
      </c>
      <c r="C48" s="50" t="s">
        <v>23</v>
      </c>
      <c r="D48" s="43">
        <f t="shared" si="1"/>
        <v>65</v>
      </c>
      <c r="E48" s="43">
        <f>+E49</f>
        <v>65</v>
      </c>
      <c r="F48" s="43">
        <f>+F49</f>
        <v>0</v>
      </c>
    </row>
    <row r="49" ht="20.7" customHeight="1" spans="2:6">
      <c r="B49" s="49" t="s">
        <v>113</v>
      </c>
      <c r="C49" s="50" t="s">
        <v>114</v>
      </c>
      <c r="D49" s="43">
        <f t="shared" si="1"/>
        <v>65</v>
      </c>
      <c r="E49" s="43">
        <f>+E50</f>
        <v>65</v>
      </c>
      <c r="F49" s="43">
        <f>+F50</f>
        <v>0</v>
      </c>
    </row>
    <row r="50" ht="20.7" customHeight="1" spans="2:6">
      <c r="B50" s="49" t="s">
        <v>115</v>
      </c>
      <c r="C50" s="50" t="s">
        <v>116</v>
      </c>
      <c r="D50" s="43">
        <f t="shared" si="1"/>
        <v>65</v>
      </c>
      <c r="E50" s="43">
        <v>65</v>
      </c>
      <c r="F50" s="43"/>
    </row>
  </sheetData>
  <mergeCells count="2">
    <mergeCell ref="B6:C6"/>
    <mergeCell ref="B2:F3"/>
  </mergeCells>
  <printOptions horizontalCentered="1"/>
  <pageMargins left="0.0780000016093254" right="0.0780000016093254" top="0.39300000667572" bottom="0.0780000016093254" header="0" footer="0"/>
  <pageSetup paperSize="9" scale="77"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0"/>
  <sheetViews>
    <sheetView zoomScale="110" zoomScaleNormal="110" topLeftCell="D1" workbookViewId="0">
      <selection activeCell="B2" sqref="B2:M3"/>
    </sheetView>
  </sheetViews>
  <sheetFormatPr defaultColWidth="10" defaultRowHeight="13.5"/>
  <cols>
    <col min="1" max="1" width="2.16666666666667" customWidth="1"/>
    <col min="2" max="2" width="9.225" customWidth="1"/>
    <col min="3" max="3" width="20" customWidth="1"/>
    <col min="4" max="4" width="11.4" customWidth="1"/>
    <col min="5" max="5" width="10.9916666666667" customWidth="1"/>
    <col min="6" max="6" width="12.2083333333333" customWidth="1"/>
    <col min="7" max="7" width="12.625" customWidth="1"/>
    <col min="8" max="8" width="11.4" customWidth="1"/>
    <col min="9" max="9" width="10.9916666666667" customWidth="1"/>
    <col min="10" max="10" width="11.125" customWidth="1"/>
    <col min="11" max="11" width="12.35" customWidth="1"/>
    <col min="12" max="13" width="11.8083333333333" customWidth="1"/>
  </cols>
  <sheetData>
    <row r="1" ht="17.25" customHeight="1" spans="1:13">
      <c r="A1" s="27"/>
      <c r="B1" s="28" t="s">
        <v>235</v>
      </c>
      <c r="C1" s="27"/>
      <c r="D1" s="27"/>
      <c r="E1" s="27"/>
      <c r="F1" s="27"/>
      <c r="G1" s="27"/>
      <c r="H1" s="27"/>
      <c r="I1" s="27"/>
      <c r="J1" s="27"/>
      <c r="K1" s="27"/>
      <c r="L1" s="27"/>
      <c r="M1" s="27"/>
    </row>
    <row r="2" ht="16.35" customHeight="1" spans="2:13">
      <c r="B2" s="37" t="s">
        <v>236</v>
      </c>
      <c r="C2" s="37"/>
      <c r="D2" s="37"/>
      <c r="E2" s="37"/>
      <c r="F2" s="37"/>
      <c r="G2" s="37"/>
      <c r="H2" s="37"/>
      <c r="I2" s="37"/>
      <c r="J2" s="37"/>
      <c r="K2" s="37"/>
      <c r="L2" s="37"/>
      <c r="M2" s="37"/>
    </row>
    <row r="3" ht="16.35" customHeight="1" spans="2:13">
      <c r="B3" s="37"/>
      <c r="C3" s="37"/>
      <c r="D3" s="37"/>
      <c r="E3" s="37"/>
      <c r="F3" s="37"/>
      <c r="G3" s="37"/>
      <c r="H3" s="37"/>
      <c r="I3" s="37"/>
      <c r="J3" s="37"/>
      <c r="K3" s="37"/>
      <c r="L3" s="37"/>
      <c r="M3" s="37"/>
    </row>
    <row r="4" ht="21.55" customHeight="1" spans="2:13">
      <c r="B4" s="27"/>
      <c r="C4" s="27"/>
      <c r="D4" s="27"/>
      <c r="E4" s="27"/>
      <c r="F4" s="27"/>
      <c r="G4" s="27"/>
      <c r="H4" s="27"/>
      <c r="I4" s="27"/>
      <c r="J4" s="27"/>
      <c r="K4" s="27"/>
      <c r="L4" s="27"/>
      <c r="M4" s="44" t="s">
        <v>2</v>
      </c>
    </row>
    <row r="5" ht="65.55" customHeight="1" spans="2:13">
      <c r="B5" s="38" t="s">
        <v>237</v>
      </c>
      <c r="C5" s="38" t="s">
        <v>5</v>
      </c>
      <c r="D5" s="38" t="s">
        <v>37</v>
      </c>
      <c r="E5" s="38" t="s">
        <v>221</v>
      </c>
      <c r="F5" s="38" t="s">
        <v>222</v>
      </c>
      <c r="G5" s="38" t="s">
        <v>223</v>
      </c>
      <c r="H5" s="38" t="s">
        <v>224</v>
      </c>
      <c r="I5" s="38" t="s">
        <v>225</v>
      </c>
      <c r="J5" s="38" t="s">
        <v>226</v>
      </c>
      <c r="K5" s="38" t="s">
        <v>227</v>
      </c>
      <c r="L5" s="38" t="s">
        <v>228</v>
      </c>
      <c r="M5" s="38" t="s">
        <v>229</v>
      </c>
    </row>
    <row r="6" ht="23.25" customHeight="1" spans="2:13">
      <c r="B6" s="39" t="s">
        <v>7</v>
      </c>
      <c r="C6" s="39"/>
      <c r="D6" s="40">
        <f>+E6</f>
        <v>24.28</v>
      </c>
      <c r="E6" s="40">
        <f>SUM(E7:E10)</f>
        <v>24.28</v>
      </c>
      <c r="F6" s="40"/>
      <c r="G6" s="40"/>
      <c r="H6" s="40"/>
      <c r="I6" s="40"/>
      <c r="J6" s="40"/>
      <c r="K6" s="40"/>
      <c r="L6" s="40"/>
      <c r="M6" s="40"/>
    </row>
    <row r="7" ht="21.55" customHeight="1" spans="2:13">
      <c r="B7" s="41" t="s">
        <v>238</v>
      </c>
      <c r="C7" s="42" t="s">
        <v>239</v>
      </c>
      <c r="D7" s="43">
        <f>+E7</f>
        <v>0.84</v>
      </c>
      <c r="E7" s="43">
        <v>0.84</v>
      </c>
      <c r="F7" s="43"/>
      <c r="G7" s="43"/>
      <c r="H7" s="43"/>
      <c r="I7" s="43"/>
      <c r="J7" s="43"/>
      <c r="K7" s="43"/>
      <c r="L7" s="43"/>
      <c r="M7" s="43"/>
    </row>
    <row r="8" ht="21.55" customHeight="1" spans="2:13">
      <c r="B8" s="41" t="s">
        <v>238</v>
      </c>
      <c r="C8" s="42" t="s">
        <v>240</v>
      </c>
      <c r="D8" s="43">
        <f>+E8</f>
        <v>2</v>
      </c>
      <c r="E8" s="43">
        <v>2</v>
      </c>
      <c r="F8" s="43"/>
      <c r="G8" s="43"/>
      <c r="H8" s="43"/>
      <c r="I8" s="43"/>
      <c r="J8" s="43"/>
      <c r="K8" s="43"/>
      <c r="L8" s="43"/>
      <c r="M8" s="43"/>
    </row>
    <row r="9" ht="21.55" customHeight="1" spans="2:13">
      <c r="B9" s="41" t="s">
        <v>238</v>
      </c>
      <c r="C9" s="42" t="s">
        <v>241</v>
      </c>
      <c r="D9" s="43">
        <f>+E9</f>
        <v>3.44</v>
      </c>
      <c r="E9" s="43">
        <v>3.44</v>
      </c>
      <c r="F9" s="43"/>
      <c r="G9" s="43"/>
      <c r="H9" s="43"/>
      <c r="I9" s="43"/>
      <c r="J9" s="43"/>
      <c r="K9" s="43"/>
      <c r="L9" s="43"/>
      <c r="M9" s="43"/>
    </row>
    <row r="10" ht="21.55" customHeight="1" spans="2:13">
      <c r="B10" s="41" t="s">
        <v>238</v>
      </c>
      <c r="C10" s="42" t="s">
        <v>242</v>
      </c>
      <c r="D10" s="43">
        <f>+E10</f>
        <v>18</v>
      </c>
      <c r="E10" s="43">
        <v>18</v>
      </c>
      <c r="F10" s="43"/>
      <c r="G10" s="43"/>
      <c r="H10" s="43"/>
      <c r="I10" s="43"/>
      <c r="J10" s="43"/>
      <c r="K10" s="43"/>
      <c r="L10" s="43"/>
      <c r="M10" s="43"/>
    </row>
  </sheetData>
  <mergeCells count="2">
    <mergeCell ref="B6:C6"/>
    <mergeCell ref="B2:M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1.财政拨款收支总表</vt:lpstr>
      <vt:lpstr>2.支出预算表</vt:lpstr>
      <vt:lpstr>3.基本支出预算表</vt:lpstr>
      <vt:lpstr>4.三公</vt:lpstr>
      <vt:lpstr>5.政府性基金</vt:lpstr>
      <vt:lpstr>6.部门收支总表</vt:lpstr>
      <vt:lpstr>7.收入总表</vt:lpstr>
      <vt:lpstr>8.支出总表</vt:lpstr>
      <vt:lpstr>9.政府采购</vt:lpstr>
      <vt:lpstr>10.整体绩效目标</vt:lpstr>
      <vt:lpstr>11.项目绩效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2023-02-15T02:57:00Z</dcterms:created>
  <dcterms:modified xsi:type="dcterms:W3CDTF">2023-02-16T09:24:44Z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