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全区补偿补助面积表" sheetId="7" r:id="rId1"/>
    <sheet name="公示表" sheetId="3" r:id="rId2"/>
    <sheet name="发放清册" sheetId="1" r:id="rId3"/>
    <sheet name="发放清册汇总表" sheetId="5" r:id="rId4"/>
    <sheet name="不予兑现清册" sheetId="6" r:id="rId5"/>
  </sheets>
  <definedNames>
    <definedName name="_xlnm.Print_Titles" localSheetId="2">发放清册!$2:$5</definedName>
    <definedName name="_xlnm.Print_Titles" localSheetId="1">公示表!$2:$5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<sst xmlns="http://schemas.openxmlformats.org/spreadsheetml/2006/main" count="125" uniqueCount="83">
  <si>
    <t>附件1</t>
  </si>
  <si>
    <t xml:space="preserve"> 武隆区2024年非国有林生态保护补偿补助一览表</t>
  </si>
  <si>
    <t>乡镇（街道）</t>
  </si>
  <si>
    <t>面积（亩）</t>
  </si>
  <si>
    <t>标准
（元/亩）</t>
  </si>
  <si>
    <t>金额
（元）</t>
  </si>
  <si>
    <t>备注</t>
  </si>
  <si>
    <t>合计</t>
  </si>
  <si>
    <t>国家公益林</t>
  </si>
  <si>
    <t>地方公益林</t>
  </si>
  <si>
    <t>天然商品林</t>
  </si>
  <si>
    <t>表中补偿补助金额为理论数据，最终以各乡镇（街道）每户实际补偿补助金额合计为准。</t>
  </si>
  <si>
    <t>白马镇</t>
  </si>
  <si>
    <t>白云乡</t>
  </si>
  <si>
    <t>沧沟乡</t>
  </si>
  <si>
    <t>大洞河乡</t>
  </si>
  <si>
    <t>凤来镇</t>
  </si>
  <si>
    <t>凤山街道</t>
  </si>
  <si>
    <t>芙蓉街道</t>
  </si>
  <si>
    <t>浩口乡</t>
  </si>
  <si>
    <t>和顺镇</t>
  </si>
  <si>
    <t>后坪乡</t>
  </si>
  <si>
    <t>黄莺乡</t>
  </si>
  <si>
    <t>火炉镇</t>
  </si>
  <si>
    <t>江口镇</t>
  </si>
  <si>
    <t>接龙乡</t>
  </si>
  <si>
    <t>庙垭乡</t>
  </si>
  <si>
    <t>平桥镇</t>
  </si>
  <si>
    <t>石桥乡</t>
  </si>
  <si>
    <t>双河镇</t>
  </si>
  <si>
    <t>桐梓镇</t>
  </si>
  <si>
    <t>土地乡</t>
  </si>
  <si>
    <t>文复乡</t>
  </si>
  <si>
    <t>仙女山街道</t>
  </si>
  <si>
    <t>鸭江镇</t>
  </si>
  <si>
    <t>羊角街道</t>
  </si>
  <si>
    <t>长坝镇</t>
  </si>
  <si>
    <t>赵家乡</t>
  </si>
  <si>
    <t>附件2</t>
  </si>
  <si>
    <t>武隆区2024年非国有林生态保护补偿补助公示表</t>
  </si>
  <si>
    <r>
      <rPr>
        <u/>
        <sz val="10"/>
        <color theme="1"/>
        <rFont val="宋体"/>
        <charset val="134"/>
      </rPr>
      <t xml:space="preserve">            </t>
    </r>
    <r>
      <rPr>
        <sz val="10"/>
        <color theme="1"/>
        <rFont val="宋体"/>
        <charset val="134"/>
      </rPr>
      <t>乡镇（街道）</t>
    </r>
    <r>
      <rPr>
        <u/>
        <sz val="10"/>
        <color theme="1"/>
        <rFont val="宋体"/>
        <charset val="134"/>
      </rPr>
      <t xml:space="preserve">        </t>
    </r>
    <r>
      <rPr>
        <sz val="10"/>
        <color theme="1"/>
        <rFont val="宋体"/>
        <charset val="134"/>
      </rPr>
      <t xml:space="preserve">村（居）                   补偿补助单价：16元/亩                   时间：       年    月    日   </t>
    </r>
  </si>
  <si>
    <t>社（组）</t>
  </si>
  <si>
    <t>姓名</t>
  </si>
  <si>
    <t>补偿补助面积（亩）</t>
  </si>
  <si>
    <t>补偿补助金额（元）</t>
  </si>
  <si>
    <t>说明</t>
  </si>
  <si>
    <t>说明：落户确认后及直补兑现前由社（组）选择当地人流相对集中的一至多个场所张贴公示不少于10天（须盖政府公章）。</t>
  </si>
  <si>
    <t>附件3</t>
  </si>
  <si>
    <t xml:space="preserve"> 武隆区2024年非国有林生态保护补偿补助发放清册</t>
  </si>
  <si>
    <r>
      <rPr>
        <u/>
        <sz val="10"/>
        <rFont val="宋体"/>
        <charset val="134"/>
      </rPr>
      <t xml:space="preserve">         </t>
    </r>
    <r>
      <rPr>
        <sz val="10"/>
        <rFont val="宋体"/>
        <charset val="134"/>
      </rPr>
      <t xml:space="preserve"> 乡镇（街道）政府签章：　　　　　　　　　　　　　                                                     补偿补助单价：16元/亩　　　　　　　　　　　　　　　　　　　　　</t>
    </r>
  </si>
  <si>
    <t>村（居）</t>
  </si>
  <si>
    <t>组</t>
  </si>
  <si>
    <t>身份证号</t>
  </si>
  <si>
    <t>电话号码</t>
  </si>
  <si>
    <t>开户行</t>
  </si>
  <si>
    <t>银行卡（折）号</t>
  </si>
  <si>
    <t>备注（注明是否属管护责任受托人）</t>
  </si>
  <si>
    <t>附件4</t>
  </si>
  <si>
    <t>武隆区2024年非国有林生态保护补偿补助汇总表</t>
  </si>
  <si>
    <r>
      <rPr>
        <sz val="10"/>
        <color rgb="FF000000"/>
        <rFont val="宋体"/>
        <charset val="134"/>
      </rPr>
      <t xml:space="preserve"> </t>
    </r>
    <r>
      <rPr>
        <u/>
        <sz val="10"/>
        <color rgb="FF000000"/>
        <rFont val="宋体"/>
        <charset val="134"/>
      </rPr>
      <t xml:space="preserve">              </t>
    </r>
    <r>
      <rPr>
        <sz val="10"/>
        <color rgb="FF000000"/>
        <rFont val="宋体"/>
        <charset val="134"/>
      </rPr>
      <t>乡镇（街道）                                                                                                单位：亩、户、元</t>
    </r>
  </si>
  <si>
    <t>组（个）</t>
  </si>
  <si>
    <t>森林生态效益补偿及天然商品林停伐管护补助</t>
  </si>
  <si>
    <t>考核不予补偿</t>
  </si>
  <si>
    <t>面积</t>
  </si>
  <si>
    <t>金额</t>
  </si>
  <si>
    <t>户数</t>
  </si>
  <si>
    <t>小计</t>
  </si>
  <si>
    <t>商品林</t>
  </si>
  <si>
    <t>统计人</t>
  </si>
  <si>
    <t>主要负责人意见</t>
  </si>
  <si>
    <t>填报  
时间</t>
  </si>
  <si>
    <t xml:space="preserve">     年    月    日</t>
  </si>
  <si>
    <t>填表说明：1.面积保留2位小数、金额保留整数（包括发放清册）；
         2.统计人和乡镇主要负责人意见必须是手写，同时负责人的意见要明确表明是否同意按照清册兑现，并加盖公章；
         3.国家公益林、地方公益林和商品林必须如实统计。</t>
  </si>
  <si>
    <t>附件5</t>
  </si>
  <si>
    <t>武隆区2024年非国有林生态保护补偿补助
考核不予兑现清册</t>
  </si>
  <si>
    <r>
      <rPr>
        <u/>
        <sz val="10"/>
        <rFont val="宋体"/>
        <charset val="134"/>
      </rPr>
      <t>　      　</t>
    </r>
    <r>
      <rPr>
        <sz val="10"/>
        <rFont val="宋体"/>
        <charset val="134"/>
      </rPr>
      <t>乡镇（街道）                                                                 单位：亩、元</t>
    </r>
  </si>
  <si>
    <t>身份证号码</t>
  </si>
  <si>
    <t>补偿补助合同</t>
  </si>
  <si>
    <t>事由</t>
  </si>
  <si>
    <t>事由发生时间</t>
  </si>
  <si>
    <t>填表人：</t>
  </si>
  <si>
    <t>审核人：</t>
  </si>
  <si>
    <t>时间：       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</si>
</sst>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  <numFmt numFmtId="178" formatCode="0.0_);[Red]\(0.0\)"/>
  </numFmts>
  <fonts count="4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方正黑体_GBK"/>
      <charset val="134"/>
    </font>
    <font>
      <b/>
      <sz val="16"/>
      <name val="宋体"/>
      <charset val="134"/>
    </font>
    <font>
      <u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6"/>
      <color rgb="FF000000"/>
      <name val="宋体"/>
      <charset val="134"/>
    </font>
    <font>
      <b/>
      <u/>
      <sz val="16"/>
      <color indexed="8"/>
      <name val="宋体"/>
      <charset val="134"/>
    </font>
    <font>
      <sz val="10"/>
      <color rgb="FF000000"/>
      <name val="宋体"/>
      <charset val="134"/>
    </font>
    <font>
      <b/>
      <u/>
      <sz val="18"/>
      <color indexed="8"/>
      <name val="宋体"/>
      <charset val="134"/>
    </font>
    <font>
      <sz val="11"/>
      <color theme="1"/>
      <name val="方正黑体_GBK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2"/>
      <name val="宋体"/>
      <charset val="134"/>
    </font>
    <font>
      <b/>
      <sz val="16"/>
      <color theme="1"/>
      <name val="宋体"/>
      <charset val="134"/>
    </font>
    <font>
      <u/>
      <sz val="10"/>
      <color theme="1"/>
      <name val="宋体"/>
      <charset val="134"/>
    </font>
    <font>
      <sz val="11"/>
      <name val="方正黑体_GBK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3" applyNumberFormat="0" applyAlignment="0" applyProtection="0">
      <alignment vertical="center"/>
    </xf>
    <xf numFmtId="0" fontId="29" fillId="4" borderId="14" applyNumberFormat="0" applyAlignment="0" applyProtection="0">
      <alignment vertical="center"/>
    </xf>
    <xf numFmtId="0" fontId="30" fillId="4" borderId="13" applyNumberFormat="0" applyAlignment="0" applyProtection="0">
      <alignment vertical="center"/>
    </xf>
    <xf numFmtId="0" fontId="31" fillId="5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 wrapText="1"/>
    </xf>
    <xf numFmtId="177" fontId="6" fillId="0" borderId="8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2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/>
    </xf>
    <xf numFmtId="178" fontId="1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8" fontId="19" fillId="0" borderId="1" xfId="0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zoomScale="145" zoomScaleNormal="145" workbookViewId="0">
      <selection activeCell="H5" sqref="H5:H31"/>
    </sheetView>
  </sheetViews>
  <sheetFormatPr defaultColWidth="9" defaultRowHeight="13.5" outlineLevelCol="7"/>
  <cols>
    <col min="1" max="1" width="11.2" customWidth="1"/>
    <col min="2" max="2" width="10.5083333333333" customWidth="1"/>
    <col min="3" max="5" width="11.125" customWidth="1"/>
    <col min="7" max="7" width="9.55833333333333" customWidth="1"/>
  </cols>
  <sheetData>
    <row r="1" ht="18" customHeight="1" spans="1:8">
      <c r="A1" s="50" t="s">
        <v>0</v>
      </c>
      <c r="B1" s="50"/>
      <c r="C1" s="50"/>
      <c r="D1" s="51"/>
      <c r="E1" s="51"/>
      <c r="F1" s="51"/>
      <c r="G1" s="51"/>
      <c r="H1" s="52"/>
    </row>
    <row r="2" ht="41" customHeight="1" spans="1:8">
      <c r="A2" s="4" t="s">
        <v>1</v>
      </c>
      <c r="B2" s="4"/>
      <c r="C2" s="4"/>
      <c r="D2" s="4"/>
      <c r="E2" s="4"/>
      <c r="F2" s="4"/>
      <c r="G2" s="4"/>
      <c r="H2" s="3"/>
    </row>
    <row r="3" ht="24" customHeight="1" spans="1:8">
      <c r="A3" s="53" t="s">
        <v>2</v>
      </c>
      <c r="B3" s="54" t="s">
        <v>3</v>
      </c>
      <c r="C3" s="54"/>
      <c r="D3" s="54"/>
      <c r="E3" s="54"/>
      <c r="F3" s="55" t="s">
        <v>4</v>
      </c>
      <c r="G3" s="55" t="s">
        <v>5</v>
      </c>
      <c r="H3" s="56" t="s">
        <v>6</v>
      </c>
    </row>
    <row r="4" ht="24" customHeight="1" spans="1:8">
      <c r="A4" s="53"/>
      <c r="B4" s="53" t="s">
        <v>7</v>
      </c>
      <c r="C4" s="53" t="s">
        <v>8</v>
      </c>
      <c r="D4" s="53" t="s">
        <v>9</v>
      </c>
      <c r="E4" s="53" t="s">
        <v>10</v>
      </c>
      <c r="F4" s="55"/>
      <c r="G4" s="55"/>
      <c r="H4" s="56"/>
    </row>
    <row r="5" ht="21" customHeight="1" spans="1:8">
      <c r="A5" s="57" t="s">
        <v>7</v>
      </c>
      <c r="B5" s="57">
        <f t="shared" ref="B5:G5" si="0">SUM(B6:B31)</f>
        <v>2281000</v>
      </c>
      <c r="C5" s="57">
        <f t="shared" si="0"/>
        <v>323600</v>
      </c>
      <c r="D5" s="57">
        <f t="shared" si="0"/>
        <v>1407300</v>
      </c>
      <c r="E5" s="57">
        <f t="shared" si="0"/>
        <v>550100</v>
      </c>
      <c r="F5" s="57">
        <v>16</v>
      </c>
      <c r="G5" s="57">
        <f t="shared" si="0"/>
        <v>36496000</v>
      </c>
      <c r="H5" s="58" t="s">
        <v>11</v>
      </c>
    </row>
    <row r="6" ht="21" customHeight="1" spans="1:8">
      <c r="A6" s="57" t="s">
        <v>12</v>
      </c>
      <c r="B6" s="57">
        <f t="shared" ref="B6:B31" si="1">C6+D6+E6</f>
        <v>166344</v>
      </c>
      <c r="C6" s="57">
        <v>65760</v>
      </c>
      <c r="D6" s="57">
        <v>89102</v>
      </c>
      <c r="E6" s="57">
        <v>11482</v>
      </c>
      <c r="F6" s="57">
        <v>16</v>
      </c>
      <c r="G6" s="57">
        <f t="shared" ref="G6:G31" si="2">B6*16</f>
        <v>2661504</v>
      </c>
      <c r="H6" s="59"/>
    </row>
    <row r="7" ht="21" customHeight="1" spans="1:8">
      <c r="A7" s="57" t="s">
        <v>13</v>
      </c>
      <c r="B7" s="57">
        <f t="shared" si="1"/>
        <v>32795</v>
      </c>
      <c r="C7" s="57"/>
      <c r="D7" s="57">
        <v>13009</v>
      </c>
      <c r="E7" s="57">
        <f>19253+533</f>
        <v>19786</v>
      </c>
      <c r="F7" s="57">
        <v>16</v>
      </c>
      <c r="G7" s="57">
        <f t="shared" si="2"/>
        <v>524720</v>
      </c>
      <c r="H7" s="59"/>
    </row>
    <row r="8" ht="21" customHeight="1" spans="1:8">
      <c r="A8" s="57" t="s">
        <v>14</v>
      </c>
      <c r="B8" s="57">
        <f t="shared" si="1"/>
        <v>68104</v>
      </c>
      <c r="C8" s="57">
        <v>5602</v>
      </c>
      <c r="D8" s="57">
        <f>57443+2308</f>
        <v>59751</v>
      </c>
      <c r="E8" s="57">
        <f>1735+1016</f>
        <v>2751</v>
      </c>
      <c r="F8" s="57">
        <v>16</v>
      </c>
      <c r="G8" s="57">
        <f t="shared" si="2"/>
        <v>1089664</v>
      </c>
      <c r="H8" s="59"/>
    </row>
    <row r="9" ht="21" customHeight="1" spans="1:8">
      <c r="A9" s="57" t="s">
        <v>15</v>
      </c>
      <c r="B9" s="57">
        <f t="shared" si="1"/>
        <v>46364</v>
      </c>
      <c r="C9" s="57"/>
      <c r="D9" s="57">
        <v>36869</v>
      </c>
      <c r="E9" s="57">
        <v>9495</v>
      </c>
      <c r="F9" s="57">
        <v>16</v>
      </c>
      <c r="G9" s="57">
        <f t="shared" si="2"/>
        <v>741824</v>
      </c>
      <c r="H9" s="59"/>
    </row>
    <row r="10" ht="21" customHeight="1" spans="1:8">
      <c r="A10" s="57" t="s">
        <v>16</v>
      </c>
      <c r="B10" s="57">
        <f t="shared" si="1"/>
        <v>29162</v>
      </c>
      <c r="C10" s="57"/>
      <c r="D10" s="57">
        <f>12364+416</f>
        <v>12780</v>
      </c>
      <c r="E10" s="57">
        <v>16382</v>
      </c>
      <c r="F10" s="57">
        <v>16</v>
      </c>
      <c r="G10" s="57">
        <f t="shared" si="2"/>
        <v>466592</v>
      </c>
      <c r="H10" s="59"/>
    </row>
    <row r="11" ht="21" customHeight="1" spans="1:8">
      <c r="A11" s="57" t="s">
        <v>17</v>
      </c>
      <c r="B11" s="57">
        <f t="shared" si="1"/>
        <v>162635</v>
      </c>
      <c r="C11" s="57">
        <v>35530</v>
      </c>
      <c r="D11" s="57">
        <v>94910</v>
      </c>
      <c r="E11" s="57">
        <v>32195</v>
      </c>
      <c r="F11" s="57">
        <v>16</v>
      </c>
      <c r="G11" s="57">
        <f t="shared" si="2"/>
        <v>2602160</v>
      </c>
      <c r="H11" s="59"/>
    </row>
    <row r="12" ht="21" customHeight="1" spans="1:8">
      <c r="A12" s="57" t="s">
        <v>18</v>
      </c>
      <c r="B12" s="57">
        <f t="shared" si="1"/>
        <v>71114</v>
      </c>
      <c r="C12" s="57">
        <f>34739+1324</f>
        <v>36063</v>
      </c>
      <c r="D12" s="57">
        <f>30636+3</f>
        <v>30639</v>
      </c>
      <c r="E12" s="57">
        <v>4412</v>
      </c>
      <c r="F12" s="57">
        <v>16</v>
      </c>
      <c r="G12" s="57">
        <f t="shared" si="2"/>
        <v>1137824</v>
      </c>
      <c r="H12" s="59"/>
    </row>
    <row r="13" ht="21" customHeight="1" spans="1:8">
      <c r="A13" s="57" t="s">
        <v>19</v>
      </c>
      <c r="B13" s="57">
        <f t="shared" si="1"/>
        <v>71578</v>
      </c>
      <c r="C13" s="57"/>
      <c r="D13" s="57">
        <v>55416</v>
      </c>
      <c r="E13" s="57">
        <v>16162</v>
      </c>
      <c r="F13" s="57">
        <v>16</v>
      </c>
      <c r="G13" s="57">
        <f t="shared" si="2"/>
        <v>1145248</v>
      </c>
      <c r="H13" s="59"/>
    </row>
    <row r="14" ht="21" customHeight="1" spans="1:8">
      <c r="A14" s="57" t="s">
        <v>20</v>
      </c>
      <c r="B14" s="57">
        <f t="shared" si="1"/>
        <v>94024</v>
      </c>
      <c r="C14" s="57">
        <v>22989</v>
      </c>
      <c r="D14" s="57">
        <v>53857</v>
      </c>
      <c r="E14" s="57">
        <v>17178</v>
      </c>
      <c r="F14" s="57">
        <v>16</v>
      </c>
      <c r="G14" s="57">
        <f t="shared" si="2"/>
        <v>1504384</v>
      </c>
      <c r="H14" s="59"/>
    </row>
    <row r="15" ht="21" customHeight="1" spans="1:8">
      <c r="A15" s="57" t="s">
        <v>21</v>
      </c>
      <c r="B15" s="57">
        <f t="shared" si="1"/>
        <v>51787</v>
      </c>
      <c r="C15" s="57">
        <v>6033</v>
      </c>
      <c r="D15" s="57">
        <v>17513</v>
      </c>
      <c r="E15" s="57">
        <v>28241</v>
      </c>
      <c r="F15" s="57">
        <v>16</v>
      </c>
      <c r="G15" s="57">
        <f t="shared" si="2"/>
        <v>828592</v>
      </c>
      <c r="H15" s="59"/>
    </row>
    <row r="16" ht="21" customHeight="1" spans="1:8">
      <c r="A16" s="57" t="s">
        <v>22</v>
      </c>
      <c r="B16" s="57">
        <f t="shared" si="1"/>
        <v>121276</v>
      </c>
      <c r="C16" s="57"/>
      <c r="D16" s="57">
        <v>104502</v>
      </c>
      <c r="E16" s="57">
        <v>16774</v>
      </c>
      <c r="F16" s="57">
        <v>16</v>
      </c>
      <c r="G16" s="57">
        <f t="shared" si="2"/>
        <v>1940416</v>
      </c>
      <c r="H16" s="59"/>
    </row>
    <row r="17" ht="21" customHeight="1" spans="1:8">
      <c r="A17" s="57" t="s">
        <v>23</v>
      </c>
      <c r="B17" s="57">
        <f t="shared" si="1"/>
        <v>133975</v>
      </c>
      <c r="C17" s="57">
        <v>7579</v>
      </c>
      <c r="D17" s="57">
        <v>89696</v>
      </c>
      <c r="E17" s="57">
        <v>36700</v>
      </c>
      <c r="F17" s="57">
        <v>16</v>
      </c>
      <c r="G17" s="57">
        <f t="shared" si="2"/>
        <v>2143600</v>
      </c>
      <c r="H17" s="59"/>
    </row>
    <row r="18" ht="21" customHeight="1" spans="1:8">
      <c r="A18" s="57" t="s">
        <v>24</v>
      </c>
      <c r="B18" s="57">
        <f t="shared" si="1"/>
        <v>112832</v>
      </c>
      <c r="C18" s="57">
        <v>65349</v>
      </c>
      <c r="D18" s="57">
        <v>36898</v>
      </c>
      <c r="E18" s="57">
        <v>10585</v>
      </c>
      <c r="F18" s="57">
        <v>16</v>
      </c>
      <c r="G18" s="57">
        <f t="shared" si="2"/>
        <v>1805312</v>
      </c>
      <c r="H18" s="59"/>
    </row>
    <row r="19" ht="21" customHeight="1" spans="1:8">
      <c r="A19" s="57" t="s">
        <v>25</v>
      </c>
      <c r="B19" s="57">
        <f t="shared" si="1"/>
        <v>89651</v>
      </c>
      <c r="C19" s="57"/>
      <c r="D19" s="57">
        <v>62708</v>
      </c>
      <c r="E19" s="57">
        <v>26943</v>
      </c>
      <c r="F19" s="57">
        <v>16</v>
      </c>
      <c r="G19" s="57">
        <f t="shared" si="2"/>
        <v>1434416</v>
      </c>
      <c r="H19" s="59"/>
    </row>
    <row r="20" ht="21" customHeight="1" spans="1:8">
      <c r="A20" s="57" t="s">
        <v>26</v>
      </c>
      <c r="B20" s="57">
        <f t="shared" si="1"/>
        <v>18087</v>
      </c>
      <c r="C20" s="57"/>
      <c r="D20" s="57">
        <v>7091</v>
      </c>
      <c r="E20" s="57">
        <v>10996</v>
      </c>
      <c r="F20" s="57">
        <v>16</v>
      </c>
      <c r="G20" s="57">
        <f t="shared" si="2"/>
        <v>289392</v>
      </c>
      <c r="H20" s="59"/>
    </row>
    <row r="21" ht="21" customHeight="1" spans="1:8">
      <c r="A21" s="57" t="s">
        <v>27</v>
      </c>
      <c r="B21" s="57">
        <f t="shared" si="1"/>
        <v>43952</v>
      </c>
      <c r="C21" s="57"/>
      <c r="D21" s="57">
        <v>17098</v>
      </c>
      <c r="E21" s="57">
        <v>26854</v>
      </c>
      <c r="F21" s="57">
        <v>16</v>
      </c>
      <c r="G21" s="57">
        <f t="shared" si="2"/>
        <v>703232</v>
      </c>
      <c r="H21" s="59"/>
    </row>
    <row r="22" ht="21" customHeight="1" spans="1:8">
      <c r="A22" s="57" t="s">
        <v>28</v>
      </c>
      <c r="B22" s="57">
        <f t="shared" si="1"/>
        <v>102481</v>
      </c>
      <c r="C22" s="57">
        <v>1996</v>
      </c>
      <c r="D22" s="57">
        <v>98907</v>
      </c>
      <c r="E22" s="57">
        <v>1578</v>
      </c>
      <c r="F22" s="57">
        <v>16</v>
      </c>
      <c r="G22" s="57">
        <f t="shared" si="2"/>
        <v>1639696</v>
      </c>
      <c r="H22" s="59"/>
    </row>
    <row r="23" ht="21" customHeight="1" spans="1:8">
      <c r="A23" s="57" t="s">
        <v>29</v>
      </c>
      <c r="B23" s="57">
        <f t="shared" si="1"/>
        <v>118756</v>
      </c>
      <c r="C23" s="57">
        <v>293</v>
      </c>
      <c r="D23" s="57">
        <v>86173</v>
      </c>
      <c r="E23" s="57">
        <v>32290</v>
      </c>
      <c r="F23" s="57">
        <v>16</v>
      </c>
      <c r="G23" s="57">
        <f t="shared" si="2"/>
        <v>1900096</v>
      </c>
      <c r="H23" s="59"/>
    </row>
    <row r="24" ht="21" customHeight="1" spans="1:8">
      <c r="A24" s="57" t="s">
        <v>30</v>
      </c>
      <c r="B24" s="57">
        <f t="shared" si="1"/>
        <v>65903</v>
      </c>
      <c r="C24" s="57">
        <v>2985</v>
      </c>
      <c r="D24" s="57">
        <v>43672</v>
      </c>
      <c r="E24" s="57">
        <v>19246</v>
      </c>
      <c r="F24" s="57">
        <v>16</v>
      </c>
      <c r="G24" s="57">
        <f t="shared" si="2"/>
        <v>1054448</v>
      </c>
      <c r="H24" s="59"/>
    </row>
    <row r="25" ht="21" customHeight="1" spans="1:8">
      <c r="A25" s="57" t="s">
        <v>31</v>
      </c>
      <c r="B25" s="57">
        <f t="shared" si="1"/>
        <v>62787</v>
      </c>
      <c r="C25" s="57"/>
      <c r="D25" s="57">
        <v>45166</v>
      </c>
      <c r="E25" s="57">
        <v>17621</v>
      </c>
      <c r="F25" s="57">
        <v>16</v>
      </c>
      <c r="G25" s="57">
        <f t="shared" si="2"/>
        <v>1004592</v>
      </c>
      <c r="H25" s="59"/>
    </row>
    <row r="26" ht="21" customHeight="1" spans="1:8">
      <c r="A26" s="57" t="s">
        <v>32</v>
      </c>
      <c r="B26" s="57">
        <f t="shared" si="1"/>
        <v>113211</v>
      </c>
      <c r="C26" s="57">
        <f>24365+337</f>
        <v>24702</v>
      </c>
      <c r="D26" s="57">
        <v>78327</v>
      </c>
      <c r="E26" s="57">
        <v>10182</v>
      </c>
      <c r="F26" s="57">
        <v>16</v>
      </c>
      <c r="G26" s="57">
        <f t="shared" si="2"/>
        <v>1811376</v>
      </c>
      <c r="H26" s="59"/>
    </row>
    <row r="27" ht="21" customHeight="1" spans="1:8">
      <c r="A27" s="57" t="s">
        <v>33</v>
      </c>
      <c r="B27" s="57">
        <f t="shared" si="1"/>
        <v>160397</v>
      </c>
      <c r="C27" s="57">
        <f>12975-1448</f>
        <v>11527</v>
      </c>
      <c r="D27" s="57">
        <v>99926</v>
      </c>
      <c r="E27" s="57">
        <v>48944</v>
      </c>
      <c r="F27" s="57">
        <v>16</v>
      </c>
      <c r="G27" s="57">
        <f t="shared" si="2"/>
        <v>2566352</v>
      </c>
      <c r="H27" s="59"/>
    </row>
    <row r="28" ht="21" customHeight="1" spans="1:8">
      <c r="A28" s="57" t="s">
        <v>34</v>
      </c>
      <c r="B28" s="57">
        <f t="shared" si="1"/>
        <v>89525</v>
      </c>
      <c r="C28" s="57">
        <v>447</v>
      </c>
      <c r="D28" s="57">
        <v>57846</v>
      </c>
      <c r="E28" s="57">
        <v>31232</v>
      </c>
      <c r="F28" s="57">
        <v>16</v>
      </c>
      <c r="G28" s="57">
        <f t="shared" si="2"/>
        <v>1432400</v>
      </c>
      <c r="H28" s="59"/>
    </row>
    <row r="29" ht="21" customHeight="1" spans="1:8">
      <c r="A29" s="57" t="s">
        <v>35</v>
      </c>
      <c r="B29" s="57">
        <f t="shared" si="1"/>
        <v>110389</v>
      </c>
      <c r="C29" s="57">
        <v>36712</v>
      </c>
      <c r="D29" s="57">
        <v>51405</v>
      </c>
      <c r="E29" s="57">
        <v>22272</v>
      </c>
      <c r="F29" s="57">
        <v>16</v>
      </c>
      <c r="G29" s="57">
        <f t="shared" si="2"/>
        <v>1766224</v>
      </c>
      <c r="H29" s="59"/>
    </row>
    <row r="30" ht="21" customHeight="1" spans="1:8">
      <c r="A30" s="57" t="s">
        <v>36</v>
      </c>
      <c r="B30" s="57">
        <f t="shared" si="1"/>
        <v>94215</v>
      </c>
      <c r="C30" s="57"/>
      <c r="D30" s="57">
        <v>48619</v>
      </c>
      <c r="E30" s="57">
        <v>45596</v>
      </c>
      <c r="F30" s="57">
        <v>16</v>
      </c>
      <c r="G30" s="57">
        <f t="shared" si="2"/>
        <v>1507440</v>
      </c>
      <c r="H30" s="59"/>
    </row>
    <row r="31" ht="21" customHeight="1" spans="1:8">
      <c r="A31" s="57" t="s">
        <v>37</v>
      </c>
      <c r="B31" s="57">
        <f t="shared" si="1"/>
        <v>49656</v>
      </c>
      <c r="C31" s="57">
        <v>33</v>
      </c>
      <c r="D31" s="57">
        <v>15420</v>
      </c>
      <c r="E31" s="57">
        <v>34203</v>
      </c>
      <c r="F31" s="57">
        <v>16</v>
      </c>
      <c r="G31" s="57">
        <f t="shared" si="2"/>
        <v>794496</v>
      </c>
      <c r="H31" s="60"/>
    </row>
  </sheetData>
  <mergeCells count="8">
    <mergeCell ref="A1:C1"/>
    <mergeCell ref="A2:H2"/>
    <mergeCell ref="B3:E3"/>
    <mergeCell ref="A3:A4"/>
    <mergeCell ref="F3:F4"/>
    <mergeCell ref="G3:G4"/>
    <mergeCell ref="H3:H4"/>
    <mergeCell ref="H5:H31"/>
  </mergeCells>
  <pageMargins left="1.14513888888889" right="0.393055555555556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zoomScale="115" zoomScaleNormal="115" workbookViewId="0">
      <selection activeCell="A1" sqref="A1:C1"/>
    </sheetView>
  </sheetViews>
  <sheetFormatPr defaultColWidth="9" defaultRowHeight="13.5" outlineLevelCol="7"/>
  <cols>
    <col min="1" max="7" width="15.1583333333333" style="41" customWidth="1"/>
    <col min="8" max="8" width="17.3166666666667" style="41" customWidth="1"/>
    <col min="9" max="16384" width="9" style="40"/>
  </cols>
  <sheetData>
    <row r="1" ht="17" customHeight="1" spans="1:3">
      <c r="A1" s="42" t="s">
        <v>38</v>
      </c>
      <c r="B1" s="42"/>
      <c r="C1" s="42"/>
    </row>
    <row r="2" s="40" customFormat="1" ht="30" customHeight="1" spans="1:8">
      <c r="A2" s="43" t="s">
        <v>39</v>
      </c>
      <c r="B2" s="43"/>
      <c r="C2" s="43"/>
      <c r="D2" s="43"/>
      <c r="E2" s="43"/>
      <c r="F2" s="43"/>
      <c r="G2" s="43"/>
      <c r="H2" s="43"/>
    </row>
    <row r="3" s="40" customFormat="1" ht="20" customHeight="1" spans="1:8">
      <c r="A3" s="44" t="s">
        <v>40</v>
      </c>
      <c r="B3" s="45"/>
      <c r="C3" s="45"/>
      <c r="D3" s="45"/>
      <c r="E3" s="45"/>
      <c r="F3" s="45"/>
      <c r="G3" s="45"/>
      <c r="H3" s="45"/>
    </row>
    <row r="4" s="40" customFormat="1" ht="20" customHeight="1" spans="1:8">
      <c r="A4" s="46" t="s">
        <v>41</v>
      </c>
      <c r="B4" s="46" t="s">
        <v>42</v>
      </c>
      <c r="C4" s="47" t="s">
        <v>43</v>
      </c>
      <c r="D4" s="47"/>
      <c r="E4" s="47"/>
      <c r="F4" s="47"/>
      <c r="G4" s="46" t="s">
        <v>44</v>
      </c>
      <c r="H4" s="46" t="s">
        <v>45</v>
      </c>
    </row>
    <row r="5" s="40" customFormat="1" ht="20" customHeight="1" spans="1:8">
      <c r="A5" s="48"/>
      <c r="B5" s="48"/>
      <c r="C5" s="47" t="s">
        <v>7</v>
      </c>
      <c r="D5" s="47" t="s">
        <v>8</v>
      </c>
      <c r="E5" s="7" t="s">
        <v>9</v>
      </c>
      <c r="F5" s="7" t="s">
        <v>10</v>
      </c>
      <c r="G5" s="48"/>
      <c r="H5" s="48"/>
    </row>
    <row r="6" s="40" customFormat="1" ht="20" customHeight="1" spans="1:8">
      <c r="A6" s="49"/>
      <c r="B6" s="49"/>
      <c r="C6" s="47"/>
      <c r="D6" s="47"/>
      <c r="E6" s="7"/>
      <c r="F6" s="7"/>
      <c r="G6" s="49"/>
      <c r="H6" s="49"/>
    </row>
    <row r="7" s="40" customFormat="1" ht="20" customHeight="1" spans="1:8">
      <c r="A7" s="49"/>
      <c r="B7" s="49"/>
      <c r="C7" s="47"/>
      <c r="D7" s="47"/>
      <c r="E7" s="7"/>
      <c r="F7" s="7"/>
      <c r="G7" s="49"/>
      <c r="H7" s="49"/>
    </row>
    <row r="8" s="40" customFormat="1" ht="20" customHeight="1" spans="1:8">
      <c r="A8" s="49"/>
      <c r="B8" s="49"/>
      <c r="C8" s="47"/>
      <c r="D8" s="47"/>
      <c r="E8" s="7"/>
      <c r="F8" s="7"/>
      <c r="G8" s="49"/>
      <c r="H8" s="49"/>
    </row>
    <row r="9" s="40" customFormat="1" ht="20" customHeight="1" spans="1:8">
      <c r="A9" s="49"/>
      <c r="B9" s="49"/>
      <c r="C9" s="47"/>
      <c r="D9" s="47"/>
      <c r="E9" s="7"/>
      <c r="F9" s="7"/>
      <c r="G9" s="49"/>
      <c r="H9" s="49"/>
    </row>
    <row r="10" s="40" customFormat="1" ht="20" customHeight="1" spans="1:8">
      <c r="A10" s="49"/>
      <c r="B10" s="49"/>
      <c r="C10" s="47"/>
      <c r="D10" s="47"/>
      <c r="E10" s="7"/>
      <c r="F10" s="7"/>
      <c r="G10" s="49"/>
      <c r="H10" s="49"/>
    </row>
    <row r="11" s="40" customFormat="1" ht="20" customHeight="1" spans="1:8">
      <c r="A11" s="49"/>
      <c r="B11" s="49"/>
      <c r="C11" s="47"/>
      <c r="D11" s="47"/>
      <c r="E11" s="7"/>
      <c r="F11" s="7"/>
      <c r="G11" s="49"/>
      <c r="H11" s="49"/>
    </row>
    <row r="12" s="40" customFormat="1" ht="20" customHeight="1" spans="1:8">
      <c r="A12" s="49"/>
      <c r="B12" s="49"/>
      <c r="C12" s="47"/>
      <c r="D12" s="47"/>
      <c r="E12" s="7"/>
      <c r="F12" s="7"/>
      <c r="G12" s="49"/>
      <c r="H12" s="49"/>
    </row>
    <row r="13" s="40" customFormat="1" ht="20" customHeight="1" spans="1:8">
      <c r="A13" s="49"/>
      <c r="B13" s="49"/>
      <c r="C13" s="47"/>
      <c r="D13" s="47"/>
      <c r="E13" s="7"/>
      <c r="F13" s="7"/>
      <c r="G13" s="49"/>
      <c r="H13" s="49"/>
    </row>
    <row r="14" s="40" customFormat="1" ht="20" customHeight="1" spans="1:8">
      <c r="A14" s="49"/>
      <c r="B14" s="49"/>
      <c r="C14" s="47"/>
      <c r="D14" s="47"/>
      <c r="E14" s="7"/>
      <c r="F14" s="7"/>
      <c r="G14" s="49"/>
      <c r="H14" s="49"/>
    </row>
    <row r="15" s="40" customFormat="1" ht="20" customHeight="1" spans="1:8">
      <c r="A15" s="49"/>
      <c r="B15" s="49"/>
      <c r="C15" s="47"/>
      <c r="D15" s="47"/>
      <c r="E15" s="7"/>
      <c r="F15" s="7"/>
      <c r="G15" s="49"/>
      <c r="H15" s="49"/>
    </row>
    <row r="16" s="40" customFormat="1" ht="20" customHeight="1" spans="1:8">
      <c r="A16" s="49"/>
      <c r="B16" s="49"/>
      <c r="C16" s="47"/>
      <c r="D16" s="47"/>
      <c r="E16" s="7"/>
      <c r="F16" s="7"/>
      <c r="G16" s="49"/>
      <c r="H16" s="49"/>
    </row>
    <row r="17" s="40" customFormat="1" ht="20" customHeight="1" spans="1:8">
      <c r="A17" s="49"/>
      <c r="B17" s="49"/>
      <c r="C17" s="47"/>
      <c r="D17" s="47"/>
      <c r="E17" s="7"/>
      <c r="F17" s="7"/>
      <c r="G17" s="49"/>
      <c r="H17" s="49"/>
    </row>
    <row r="18" s="40" customFormat="1" ht="20" customHeight="1" spans="1:8">
      <c r="A18" s="49"/>
      <c r="B18" s="49"/>
      <c r="C18" s="47"/>
      <c r="D18" s="47"/>
      <c r="E18" s="7"/>
      <c r="F18" s="7"/>
      <c r="G18" s="49"/>
      <c r="H18" s="49"/>
    </row>
    <row r="19" s="40" customFormat="1" ht="20" customHeight="1" spans="1:8">
      <c r="A19" s="49"/>
      <c r="B19" s="49"/>
      <c r="C19" s="47"/>
      <c r="D19" s="47"/>
      <c r="E19" s="7"/>
      <c r="F19" s="7"/>
      <c r="G19" s="49"/>
      <c r="H19" s="49"/>
    </row>
    <row r="20" s="40" customFormat="1" ht="20" customHeight="1" spans="1:8">
      <c r="A20" s="49"/>
      <c r="B20" s="49"/>
      <c r="C20" s="47"/>
      <c r="D20" s="47"/>
      <c r="E20" s="7"/>
      <c r="F20" s="7"/>
      <c r="G20" s="49"/>
      <c r="H20" s="49"/>
    </row>
    <row r="21" s="40" customFormat="1" ht="25" customHeight="1" spans="1:8">
      <c r="A21" s="45" t="s">
        <v>46</v>
      </c>
      <c r="B21" s="45"/>
      <c r="C21" s="45"/>
      <c r="D21" s="45"/>
      <c r="E21" s="45"/>
      <c r="F21" s="45"/>
      <c r="G21" s="45"/>
      <c r="H21" s="45"/>
    </row>
  </sheetData>
  <mergeCells count="9">
    <mergeCell ref="A1:C1"/>
    <mergeCell ref="A2:H2"/>
    <mergeCell ref="A3:H3"/>
    <mergeCell ref="C4:F4"/>
    <mergeCell ref="A21:H21"/>
    <mergeCell ref="A4:A5"/>
    <mergeCell ref="B4:B5"/>
    <mergeCell ref="G4:G5"/>
    <mergeCell ref="H4:H5"/>
  </mergeCells>
  <printOptions horizontalCentered="1"/>
  <pageMargins left="0.357638888888889" right="0.357638888888889" top="0.802777777777778" bottom="0.802777777777778" header="0.5" footer="0.5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zoomScale="115" zoomScaleNormal="115" workbookViewId="0">
      <selection activeCell="A1" sqref="A1:C1"/>
    </sheetView>
  </sheetViews>
  <sheetFormatPr defaultColWidth="9" defaultRowHeight="13.5"/>
  <cols>
    <col min="1" max="13" width="10.625" customWidth="1"/>
  </cols>
  <sheetData>
    <row r="1" ht="17" customHeight="1" spans="1:3">
      <c r="A1" s="33" t="s">
        <v>47</v>
      </c>
      <c r="B1" s="33"/>
      <c r="C1" s="33"/>
    </row>
    <row r="2" ht="30" customHeight="1" spans="1:13">
      <c r="A2" s="4" t="s">
        <v>48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0" customHeight="1" spans="1:13">
      <c r="A3" s="34" t="s">
        <v>49</v>
      </c>
      <c r="B3" s="34"/>
      <c r="C3" s="34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ht="20" customHeight="1" spans="1:13">
      <c r="A4" s="8" t="s">
        <v>50</v>
      </c>
      <c r="B4" s="8" t="s">
        <v>51</v>
      </c>
      <c r="C4" s="7" t="s">
        <v>42</v>
      </c>
      <c r="D4" s="7" t="s">
        <v>52</v>
      </c>
      <c r="E4" s="7" t="s">
        <v>53</v>
      </c>
      <c r="F4" s="7" t="s">
        <v>54</v>
      </c>
      <c r="G4" s="7" t="s">
        <v>55</v>
      </c>
      <c r="H4" s="7" t="s">
        <v>43</v>
      </c>
      <c r="I4" s="7"/>
      <c r="J4" s="7"/>
      <c r="K4" s="7"/>
      <c r="L4" s="7" t="s">
        <v>44</v>
      </c>
      <c r="M4" s="7" t="s">
        <v>56</v>
      </c>
    </row>
    <row r="5" ht="31" customHeight="1" spans="1:13">
      <c r="A5" s="9"/>
      <c r="B5" s="9"/>
      <c r="C5" s="7"/>
      <c r="D5" s="7"/>
      <c r="E5" s="7"/>
      <c r="F5" s="7"/>
      <c r="G5" s="7"/>
      <c r="H5" s="7" t="s">
        <v>7</v>
      </c>
      <c r="I5" s="7" t="s">
        <v>8</v>
      </c>
      <c r="J5" s="7" t="s">
        <v>9</v>
      </c>
      <c r="K5" s="7" t="s">
        <v>10</v>
      </c>
      <c r="L5" s="7"/>
      <c r="M5" s="7"/>
    </row>
    <row r="6" ht="18" customHeight="1" spans="1:13">
      <c r="A6" s="36"/>
      <c r="B6" s="36"/>
      <c r="C6" s="36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ht="18" customHeight="1" spans="1:13">
      <c r="A7" s="36"/>
      <c r="B7" s="36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ht="18" customHeight="1" spans="1:13">
      <c r="A8" s="36"/>
      <c r="B8" s="36"/>
      <c r="C8" s="36"/>
      <c r="D8" s="37"/>
      <c r="E8" s="37"/>
      <c r="F8" s="37"/>
      <c r="G8" s="37"/>
      <c r="H8" s="37"/>
      <c r="I8" s="37"/>
      <c r="J8" s="37"/>
      <c r="K8" s="37"/>
      <c r="L8" s="37"/>
      <c r="M8" s="37"/>
    </row>
    <row r="9" ht="18" customHeight="1" spans="1:13">
      <c r="A9" s="36"/>
      <c r="B9" s="36"/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ht="18" customHeight="1" spans="1:13">
      <c r="A10" s="36"/>
      <c r="B10" s="36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ht="18" customHeight="1" spans="1:13">
      <c r="A11" s="36"/>
      <c r="B11" s="36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</row>
    <row r="12" ht="18" customHeight="1" spans="1:13">
      <c r="A12" s="36"/>
      <c r="B12" s="36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</row>
    <row r="13" ht="18" customHeight="1" spans="1:13">
      <c r="A13" s="36"/>
      <c r="B13" s="36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</row>
    <row r="14" ht="18" customHeight="1" spans="1:13">
      <c r="A14" s="36"/>
      <c r="B14" s="36"/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</row>
    <row r="15" ht="18" customHeight="1" spans="1:13">
      <c r="A15" s="36"/>
      <c r="B15" s="36"/>
      <c r="C15" s="36"/>
      <c r="D15" s="37"/>
      <c r="E15" s="37"/>
      <c r="F15" s="37"/>
      <c r="G15" s="37"/>
      <c r="H15" s="37"/>
      <c r="I15" s="37"/>
      <c r="J15" s="37"/>
      <c r="K15" s="37"/>
      <c r="L15" s="37"/>
      <c r="M15" s="37"/>
    </row>
    <row r="16" ht="18" customHeight="1" spans="1:13">
      <c r="A16" s="36"/>
      <c r="B16" s="36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</row>
    <row r="17" ht="18" customHeight="1" spans="1:13">
      <c r="A17" s="36"/>
      <c r="B17" s="36"/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7"/>
    </row>
    <row r="18" ht="18" customHeight="1" spans="1:13">
      <c r="A18" s="36"/>
      <c r="B18" s="36"/>
      <c r="C18" s="36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ht="18" customHeight="1" spans="1:13">
      <c r="A19" s="36"/>
      <c r="B19" s="36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ht="18" customHeight="1" spans="1:13">
      <c r="A20" s="36"/>
      <c r="B20" s="36"/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ht="18" customHeight="1" spans="1:13">
      <c r="A21" s="36"/>
      <c r="B21" s="36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ht="18" customHeight="1" spans="1:13">
      <c r="A22" s="36"/>
      <c r="B22" s="36"/>
      <c r="C22" s="36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ht="18" customHeight="1" spans="1:13">
      <c r="A23" s="36"/>
      <c r="B23" s="36"/>
      <c r="C23" s="36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ht="18" customHeight="1" spans="1:13">
      <c r="A24" s="36"/>
      <c r="B24" s="36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</row>
    <row r="25" spans="4:13">
      <c r="D25" s="38"/>
      <c r="E25" s="38"/>
      <c r="F25" s="38"/>
      <c r="G25" s="38"/>
      <c r="H25" s="38"/>
      <c r="I25" s="38"/>
      <c r="J25" s="38"/>
      <c r="K25" s="38"/>
      <c r="L25" s="38"/>
      <c r="M25" s="39"/>
    </row>
  </sheetData>
  <mergeCells count="15">
    <mergeCell ref="A1:C1"/>
    <mergeCell ref="A2:M2"/>
    <mergeCell ref="A3:M3"/>
    <mergeCell ref="H4:K4"/>
    <mergeCell ref="D25:K25"/>
    <mergeCell ref="L25:M25"/>
    <mergeCell ref="A4:A5"/>
    <mergeCell ref="B4:B5"/>
    <mergeCell ref="C4:C5"/>
    <mergeCell ref="D4:D5"/>
    <mergeCell ref="E4:E5"/>
    <mergeCell ref="F4:F5"/>
    <mergeCell ref="G4:G5"/>
    <mergeCell ref="L4:L5"/>
    <mergeCell ref="M4:M5"/>
  </mergeCells>
  <printOptions horizontalCentered="1"/>
  <pageMargins left="0.357638888888889" right="0.357638888888889" top="0.802777777777778" bottom="0.802777777777778" header="0.5" footer="0.5"/>
  <pageSetup paperSize="9" orientation="landscape" horizont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workbookViewId="0">
      <selection activeCell="A1" sqref="A1:C1"/>
    </sheetView>
  </sheetViews>
  <sheetFormatPr defaultColWidth="9" defaultRowHeight="13.5"/>
  <cols>
    <col min="1" max="1" width="10.25" style="1" customWidth="1"/>
    <col min="2" max="2" width="4.25" style="1" customWidth="1"/>
    <col min="3" max="3" width="7.625" style="1" customWidth="1"/>
    <col min="4" max="4" width="5.125" style="1" customWidth="1"/>
    <col min="5" max="6" width="7.625" style="1" customWidth="1"/>
    <col min="7" max="7" width="5.125" style="1" customWidth="1"/>
    <col min="8" max="9" width="7.625" style="1" customWidth="1"/>
    <col min="10" max="10" width="5.125" style="1" customWidth="1"/>
    <col min="11" max="12" width="7.625" style="1" customWidth="1"/>
    <col min="13" max="13" width="5.125" style="1" customWidth="1"/>
    <col min="14" max="19" width="7.625" style="1" customWidth="1"/>
    <col min="20" max="20" width="5.125" style="1" customWidth="1"/>
    <col min="21" max="21" width="5.5" style="1" customWidth="1"/>
    <col min="22" max="16384" width="9" style="1"/>
  </cols>
  <sheetData>
    <row r="1" ht="17" customHeight="1" spans="1:3">
      <c r="A1" s="2" t="s">
        <v>57</v>
      </c>
      <c r="B1" s="2"/>
      <c r="C1" s="2"/>
    </row>
    <row r="2" s="1" customFormat="1" ht="30" customHeight="1" spans="1:22">
      <c r="A2" s="13" t="s">
        <v>58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29"/>
    </row>
    <row r="3" s="1" customFormat="1" ht="20" customHeight="1" spans="1:22">
      <c r="A3" s="15" t="s">
        <v>59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4"/>
    </row>
    <row r="4" s="1" customFormat="1" ht="20" customHeight="1" spans="1:21">
      <c r="A4" s="17" t="s">
        <v>50</v>
      </c>
      <c r="B4" s="17" t="s">
        <v>60</v>
      </c>
      <c r="C4" s="18" t="s">
        <v>61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21"/>
      <c r="O4" s="18" t="s">
        <v>62</v>
      </c>
      <c r="P4" s="19"/>
      <c r="Q4" s="19"/>
      <c r="R4" s="19"/>
      <c r="S4" s="19"/>
      <c r="T4" s="21"/>
      <c r="U4" s="17" t="s">
        <v>6</v>
      </c>
    </row>
    <row r="5" s="1" customFormat="1" ht="20" customHeight="1" spans="1:21">
      <c r="A5" s="20"/>
      <c r="B5" s="20"/>
      <c r="C5" s="18" t="s">
        <v>7</v>
      </c>
      <c r="D5" s="19"/>
      <c r="E5" s="21"/>
      <c r="F5" s="18" t="s">
        <v>8</v>
      </c>
      <c r="G5" s="19"/>
      <c r="H5" s="21"/>
      <c r="I5" s="18" t="s">
        <v>9</v>
      </c>
      <c r="J5" s="19"/>
      <c r="K5" s="21"/>
      <c r="L5" s="18" t="s">
        <v>10</v>
      </c>
      <c r="M5" s="19"/>
      <c r="N5" s="21"/>
      <c r="O5" s="18" t="s">
        <v>63</v>
      </c>
      <c r="P5" s="19"/>
      <c r="Q5" s="19"/>
      <c r="R5" s="21"/>
      <c r="S5" s="17" t="s">
        <v>64</v>
      </c>
      <c r="T5" s="17" t="s">
        <v>65</v>
      </c>
      <c r="U5" s="20"/>
    </row>
    <row r="6" s="1" customFormat="1" ht="30" customHeight="1" spans="1:21">
      <c r="A6" s="22"/>
      <c r="B6" s="22"/>
      <c r="C6" s="10" t="s">
        <v>63</v>
      </c>
      <c r="D6" s="10" t="s">
        <v>65</v>
      </c>
      <c r="E6" s="10" t="s">
        <v>64</v>
      </c>
      <c r="F6" s="10" t="s">
        <v>63</v>
      </c>
      <c r="G6" s="10" t="s">
        <v>65</v>
      </c>
      <c r="H6" s="10" t="s">
        <v>64</v>
      </c>
      <c r="I6" s="10" t="s">
        <v>63</v>
      </c>
      <c r="J6" s="10" t="s">
        <v>65</v>
      </c>
      <c r="K6" s="10" t="s">
        <v>64</v>
      </c>
      <c r="L6" s="10" t="s">
        <v>63</v>
      </c>
      <c r="M6" s="10" t="s">
        <v>65</v>
      </c>
      <c r="N6" s="10" t="s">
        <v>64</v>
      </c>
      <c r="O6" s="10" t="s">
        <v>66</v>
      </c>
      <c r="P6" s="10" t="s">
        <v>8</v>
      </c>
      <c r="Q6" s="10" t="s">
        <v>9</v>
      </c>
      <c r="R6" s="10" t="s">
        <v>67</v>
      </c>
      <c r="S6" s="22"/>
      <c r="T6" s="22"/>
      <c r="U6" s="22"/>
    </row>
    <row r="7" s="1" customFormat="1" ht="20" customHeight="1" spans="1:21">
      <c r="A7" s="23" t="s">
        <v>7</v>
      </c>
      <c r="B7" s="23"/>
      <c r="C7" s="23"/>
      <c r="D7" s="23"/>
      <c r="E7" s="24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11"/>
    </row>
    <row r="8" s="1" customFormat="1" ht="20" customHeight="1" spans="1:21">
      <c r="A8" s="23"/>
      <c r="B8" s="23"/>
      <c r="C8" s="25"/>
      <c r="D8" s="25"/>
      <c r="E8" s="26"/>
      <c r="F8" s="25"/>
      <c r="G8" s="25"/>
      <c r="H8" s="26"/>
      <c r="I8" s="26"/>
      <c r="J8" s="26"/>
      <c r="K8" s="26"/>
      <c r="L8" s="25"/>
      <c r="M8" s="25"/>
      <c r="N8" s="25"/>
      <c r="O8" s="23"/>
      <c r="P8" s="23"/>
      <c r="Q8" s="23"/>
      <c r="R8" s="23"/>
      <c r="S8" s="23"/>
      <c r="T8" s="23"/>
      <c r="U8" s="11"/>
    </row>
    <row r="9" s="1" customFormat="1" ht="20" customHeight="1" spans="1:21">
      <c r="A9" s="23"/>
      <c r="B9" s="23"/>
      <c r="C9" s="25"/>
      <c r="D9" s="25"/>
      <c r="E9" s="26"/>
      <c r="F9" s="25"/>
      <c r="G9" s="25"/>
      <c r="H9" s="26"/>
      <c r="I9" s="26"/>
      <c r="J9" s="26"/>
      <c r="K9" s="26"/>
      <c r="L9" s="25"/>
      <c r="M9" s="25"/>
      <c r="N9" s="25"/>
      <c r="O9" s="23"/>
      <c r="P9" s="23"/>
      <c r="Q9" s="23"/>
      <c r="R9" s="23"/>
      <c r="S9" s="23"/>
      <c r="T9" s="23"/>
      <c r="U9" s="11"/>
    </row>
    <row r="10" s="1" customFormat="1" ht="20" customHeight="1" spans="1:21">
      <c r="A10" s="23"/>
      <c r="B10" s="23"/>
      <c r="C10" s="25"/>
      <c r="D10" s="25"/>
      <c r="E10" s="26"/>
      <c r="F10" s="25"/>
      <c r="G10" s="25"/>
      <c r="H10" s="26"/>
      <c r="I10" s="26"/>
      <c r="J10" s="26"/>
      <c r="K10" s="26"/>
      <c r="L10" s="25"/>
      <c r="M10" s="25"/>
      <c r="N10" s="25"/>
      <c r="O10" s="23"/>
      <c r="P10" s="23"/>
      <c r="Q10" s="23"/>
      <c r="R10" s="23"/>
      <c r="S10" s="23"/>
      <c r="T10" s="23"/>
      <c r="U10" s="11"/>
    </row>
    <row r="11" s="1" customFormat="1" ht="20" customHeight="1" spans="1:21">
      <c r="A11" s="23"/>
      <c r="B11" s="23"/>
      <c r="C11" s="25"/>
      <c r="D11" s="25"/>
      <c r="E11" s="26"/>
      <c r="F11" s="25"/>
      <c r="G11" s="27"/>
      <c r="H11" s="26"/>
      <c r="I11" s="26"/>
      <c r="J11" s="26"/>
      <c r="K11" s="26"/>
      <c r="L11" s="27"/>
      <c r="M11" s="25"/>
      <c r="N11" s="25"/>
      <c r="O11" s="23"/>
      <c r="P11" s="23"/>
      <c r="Q11" s="23"/>
      <c r="R11" s="23"/>
      <c r="S11" s="23"/>
      <c r="T11" s="23"/>
      <c r="U11" s="11"/>
    </row>
    <row r="12" s="1" customFormat="1" ht="20" customHeight="1" spans="1:21">
      <c r="A12" s="23"/>
      <c r="B12" s="23"/>
      <c r="C12" s="25"/>
      <c r="D12" s="25"/>
      <c r="E12" s="26"/>
      <c r="F12" s="27"/>
      <c r="G12" s="27"/>
      <c r="H12" s="26"/>
      <c r="I12" s="26"/>
      <c r="J12" s="26"/>
      <c r="K12" s="26"/>
      <c r="L12" s="27"/>
      <c r="M12" s="25"/>
      <c r="N12" s="25"/>
      <c r="O12" s="23"/>
      <c r="P12" s="23"/>
      <c r="Q12" s="23"/>
      <c r="R12" s="23"/>
      <c r="S12" s="23"/>
      <c r="T12" s="23"/>
      <c r="U12" s="11"/>
    </row>
    <row r="13" s="1" customFormat="1" ht="20" customHeight="1" spans="1:21">
      <c r="A13" s="23"/>
      <c r="B13" s="23"/>
      <c r="C13" s="25"/>
      <c r="D13" s="25"/>
      <c r="E13" s="26"/>
      <c r="F13" s="25"/>
      <c r="G13" s="25"/>
      <c r="H13" s="26"/>
      <c r="I13" s="26"/>
      <c r="J13" s="26"/>
      <c r="K13" s="26"/>
      <c r="L13" s="25"/>
      <c r="M13" s="25"/>
      <c r="N13" s="25"/>
      <c r="O13" s="23"/>
      <c r="P13" s="23"/>
      <c r="Q13" s="23"/>
      <c r="R13" s="23"/>
      <c r="S13" s="23"/>
      <c r="T13" s="23"/>
      <c r="U13" s="11"/>
    </row>
    <row r="14" s="1" customFormat="1" ht="20" customHeight="1" spans="1:21">
      <c r="A14" s="23"/>
      <c r="B14" s="23"/>
      <c r="C14" s="25"/>
      <c r="D14" s="25"/>
      <c r="E14" s="26"/>
      <c r="F14" s="25"/>
      <c r="G14" s="25"/>
      <c r="H14" s="26"/>
      <c r="I14" s="26"/>
      <c r="J14" s="26"/>
      <c r="K14" s="26"/>
      <c r="L14" s="25"/>
      <c r="M14" s="25"/>
      <c r="N14" s="25"/>
      <c r="O14" s="23"/>
      <c r="P14" s="23"/>
      <c r="Q14" s="23"/>
      <c r="R14" s="23"/>
      <c r="S14" s="23"/>
      <c r="T14" s="23"/>
      <c r="U14" s="11"/>
    </row>
    <row r="15" s="1" customFormat="1" ht="20" customHeight="1" spans="1:21">
      <c r="A15" s="23"/>
      <c r="B15" s="23"/>
      <c r="C15" s="25"/>
      <c r="D15" s="25"/>
      <c r="E15" s="26"/>
      <c r="F15" s="25"/>
      <c r="G15" s="25"/>
      <c r="H15" s="26"/>
      <c r="I15" s="26"/>
      <c r="J15" s="26"/>
      <c r="K15" s="26"/>
      <c r="L15" s="25"/>
      <c r="M15" s="25"/>
      <c r="N15" s="25"/>
      <c r="O15" s="23"/>
      <c r="P15" s="23"/>
      <c r="Q15" s="23"/>
      <c r="R15" s="23"/>
      <c r="S15" s="23"/>
      <c r="T15" s="23"/>
      <c r="U15" s="11"/>
    </row>
    <row r="16" s="1" customFormat="1" ht="102" customHeight="1" spans="1:21">
      <c r="A16" s="23" t="s">
        <v>68</v>
      </c>
      <c r="B16" s="18"/>
      <c r="C16" s="19"/>
      <c r="D16" s="21"/>
      <c r="E16" s="18" t="s">
        <v>69</v>
      </c>
      <c r="F16" s="21"/>
      <c r="G16" s="18"/>
      <c r="H16" s="19"/>
      <c r="I16" s="19"/>
      <c r="J16" s="19"/>
      <c r="K16" s="19"/>
      <c r="L16" s="19"/>
      <c r="M16" s="19"/>
      <c r="N16" s="19"/>
      <c r="O16" s="21"/>
      <c r="P16" s="10" t="s">
        <v>70</v>
      </c>
      <c r="Q16" s="30" t="s">
        <v>71</v>
      </c>
      <c r="R16" s="31"/>
      <c r="S16" s="31"/>
      <c r="T16" s="31"/>
      <c r="U16" s="32"/>
    </row>
    <row r="17" s="1" customFormat="1" ht="61" customHeight="1" spans="1:21">
      <c r="A17" s="28" t="s">
        <v>72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</row>
  </sheetData>
  <mergeCells count="20">
    <mergeCell ref="A1:C1"/>
    <mergeCell ref="A2:U2"/>
    <mergeCell ref="A3:U3"/>
    <mergeCell ref="C4:N4"/>
    <mergeCell ref="O4:T4"/>
    <mergeCell ref="C5:E5"/>
    <mergeCell ref="F5:H5"/>
    <mergeCell ref="I5:K5"/>
    <mergeCell ref="L5:N5"/>
    <mergeCell ref="O5:R5"/>
    <mergeCell ref="B16:D16"/>
    <mergeCell ref="E16:F16"/>
    <mergeCell ref="G16:O16"/>
    <mergeCell ref="Q16:U16"/>
    <mergeCell ref="A17:U17"/>
    <mergeCell ref="A4:A6"/>
    <mergeCell ref="B4:B6"/>
    <mergeCell ref="S5:S6"/>
    <mergeCell ref="T5:T6"/>
    <mergeCell ref="U4:U6"/>
  </mergeCells>
  <printOptions horizontalCentered="1"/>
  <pageMargins left="0.161111111111111" right="0.161111111111111" top="0.802777777777778" bottom="0.60625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zoomScale="115" zoomScaleNormal="115" workbookViewId="0">
      <selection activeCell="C9" sqref="C9"/>
    </sheetView>
  </sheetViews>
  <sheetFormatPr defaultColWidth="9" defaultRowHeight="13.5"/>
  <cols>
    <col min="1" max="11" width="12.275" style="1" customWidth="1"/>
    <col min="12" max="16384" width="9" style="1"/>
  </cols>
  <sheetData>
    <row r="1" ht="17" customHeight="1" spans="1:2">
      <c r="A1" s="2" t="s">
        <v>73</v>
      </c>
      <c r="B1" s="2"/>
    </row>
    <row r="2" s="1" customFormat="1" ht="51" customHeight="1" spans="1:11">
      <c r="A2" s="3" t="s">
        <v>74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0" customHeight="1" spans="1:11">
      <c r="A3" s="5" t="s">
        <v>75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20" customHeight="1" spans="1:11">
      <c r="A4" s="7" t="s">
        <v>50</v>
      </c>
      <c r="B4" s="8" t="s">
        <v>51</v>
      </c>
      <c r="C4" s="7" t="s">
        <v>42</v>
      </c>
      <c r="D4" s="7" t="s">
        <v>76</v>
      </c>
      <c r="E4" s="7" t="s">
        <v>77</v>
      </c>
      <c r="F4" s="7"/>
      <c r="G4" s="7" t="s">
        <v>62</v>
      </c>
      <c r="H4" s="7"/>
      <c r="I4" s="7"/>
      <c r="J4" s="7"/>
      <c r="K4" s="7" t="s">
        <v>6</v>
      </c>
    </row>
    <row r="5" s="1" customFormat="1" ht="33" customHeight="1" spans="1:11">
      <c r="A5" s="7"/>
      <c r="B5" s="9"/>
      <c r="C5" s="7"/>
      <c r="D5" s="7"/>
      <c r="E5" s="7" t="s">
        <v>63</v>
      </c>
      <c r="F5" s="7" t="s">
        <v>64</v>
      </c>
      <c r="G5" s="7" t="s">
        <v>63</v>
      </c>
      <c r="H5" s="7" t="s">
        <v>64</v>
      </c>
      <c r="I5" s="7" t="s">
        <v>78</v>
      </c>
      <c r="J5" s="7" t="s">
        <v>79</v>
      </c>
      <c r="K5" s="7"/>
    </row>
    <row r="6" s="1" customFormat="1" ht="20" customHeight="1" spans="1:1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="1" customFormat="1" ht="20" customHeight="1" spans="1:1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="1" customFormat="1" ht="20" customHeight="1" spans="1:1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="1" customFormat="1" ht="20" customHeight="1" spans="1:1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="1" customFormat="1" ht="20" customHeight="1" spans="1:1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="1" customFormat="1" ht="20" customHeight="1" spans="1:1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="1" customFormat="1" ht="20" customHeight="1" spans="1:1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="1" customFormat="1" ht="20" customHeight="1" spans="1:1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="1" customFormat="1" ht="20" customHeight="1" spans="1:1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="1" customFormat="1" ht="20" customHeight="1" spans="1:1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="1" customFormat="1" ht="20" customHeight="1" spans="1:1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="1" customFormat="1" ht="20" customHeight="1" spans="1:1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="1" customFormat="1" ht="35.25" customHeight="1" spans="1:11">
      <c r="A18" s="12" t="s">
        <v>80</v>
      </c>
      <c r="B18" s="12"/>
      <c r="C18" s="12"/>
      <c r="D18" s="12"/>
      <c r="E18" s="12" t="s">
        <v>81</v>
      </c>
      <c r="F18" s="12"/>
      <c r="G18" s="12"/>
      <c r="H18" s="12"/>
      <c r="I18" s="12" t="s">
        <v>82</v>
      </c>
      <c r="J18" s="12"/>
      <c r="K18" s="12"/>
    </row>
    <row r="19" s="1" customFormat="1" ht="64" customHeight="1" spans="1:1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</sheetData>
  <mergeCells count="13">
    <mergeCell ref="A1:B1"/>
    <mergeCell ref="A2:K2"/>
    <mergeCell ref="A3:K3"/>
    <mergeCell ref="E4:F4"/>
    <mergeCell ref="G4:J4"/>
    <mergeCell ref="A4:A5"/>
    <mergeCell ref="B4:B5"/>
    <mergeCell ref="C4:C5"/>
    <mergeCell ref="D4:D5"/>
    <mergeCell ref="K4:K5"/>
    <mergeCell ref="A18:D19"/>
    <mergeCell ref="E18:H19"/>
    <mergeCell ref="I18:K19"/>
  </mergeCells>
  <printOptions horizontalCentered="1"/>
  <pageMargins left="0.161111111111111" right="0.161111111111111" top="0.802777777777778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全区补偿补助面积表</vt:lpstr>
      <vt:lpstr>公示表</vt:lpstr>
      <vt:lpstr>发放清册</vt:lpstr>
      <vt:lpstr>发放清册汇总表</vt:lpstr>
      <vt:lpstr>不予兑现清册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WPS_1602207653</cp:lastModifiedBy>
  <dcterms:created xsi:type="dcterms:W3CDTF">2019-09-20T03:19:00Z</dcterms:created>
  <dcterms:modified xsi:type="dcterms:W3CDTF">2025-02-20T02:26:42Z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5BDB7AEA20DE48E99847A982C23DAC48_13</vt:lpwstr>
  </property>
</Properties>
</file>