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表1" sheetId="1" r:id="rId1"/>
  </sheets>
  <externalReferences>
    <externalReference r:id="rId2"/>
  </externalReferences>
  <definedNames>
    <definedName name="_xlnm._FilterDatabase" localSheetId="0" hidden="1">表1!$H:$H</definedName>
    <definedName name="项目类型">#REF!</definedName>
    <definedName name="产业项目">#REF!</definedName>
  </definedNames>
  <calcPr calcId="144525"/>
</workbook>
</file>

<file path=xl/comments1.xml><?xml version="1.0" encoding="utf-8"?>
<comments xmlns="http://schemas.openxmlformats.org/spreadsheetml/2006/main">
  <authors>
    <author>刘薇</author>
  </authors>
  <commentList>
    <comment ref="D2" authorId="0">
      <text>
        <r>
          <rPr>
            <b/>
            <sz val="9"/>
            <rFont val="宋体"/>
            <charset val="134"/>
          </rPr>
          <t>刘薇:</t>
        </r>
        <r>
          <rPr>
            <sz val="9"/>
            <rFont val="宋体"/>
            <charset val="134"/>
          </rPr>
          <t xml:space="preserve">
项目入库名称、项目实际名称、整合方案中项目名称需一致</t>
        </r>
      </text>
    </comment>
    <comment ref="G3" authorId="0">
      <text>
        <r>
          <rPr>
            <b/>
            <sz val="9"/>
            <rFont val="宋体"/>
            <charset val="134"/>
          </rPr>
          <t>刘薇:</t>
        </r>
        <r>
          <rPr>
            <sz val="9"/>
            <rFont val="宋体"/>
            <charset val="134"/>
          </rPr>
          <t xml:space="preserve">
此处填资金计划下达日期
</t>
        </r>
      </text>
    </comment>
    <comment ref="H3" authorId="0">
      <text>
        <r>
          <rPr>
            <b/>
            <sz val="9"/>
            <rFont val="宋体"/>
            <charset val="134"/>
          </rPr>
          <t>刘薇:</t>
        </r>
        <r>
          <rPr>
            <sz val="9"/>
            <rFont val="宋体"/>
            <charset val="134"/>
          </rPr>
          <t xml:space="preserve">
填项目计划文件或实施方案中的计划结束日期。</t>
        </r>
      </text>
    </comment>
  </commentList>
</comments>
</file>

<file path=xl/sharedStrings.xml><?xml version="1.0" encoding="utf-8"?>
<sst xmlns="http://schemas.openxmlformats.org/spreadsheetml/2006/main" count="2870" uniqueCount="1013">
  <si>
    <t>2020年度武隆区财政专项扶贫资金完成情况公示表</t>
  </si>
  <si>
    <t>序号</t>
  </si>
  <si>
    <t>区县名称</t>
  </si>
  <si>
    <t>实施地点
（乡镇）</t>
  </si>
  <si>
    <t>项目名称</t>
  </si>
  <si>
    <r>
      <rPr>
        <sz val="8"/>
        <color theme="1"/>
        <rFont val="方正黑体_GBK"/>
        <charset val="134"/>
      </rPr>
      <t>项目类别
（按项目库</t>
    </r>
    <r>
      <rPr>
        <sz val="8"/>
        <color theme="1"/>
        <rFont val="Times New Roman"/>
        <charset val="134"/>
      </rPr>
      <t>13</t>
    </r>
    <r>
      <rPr>
        <sz val="8"/>
        <color theme="1"/>
        <rFont val="方正黑体_GBK"/>
        <charset val="134"/>
      </rPr>
      <t>类别填报）</t>
    </r>
  </si>
  <si>
    <t>主要建设内容</t>
  </si>
  <si>
    <t>建设周期（计划）</t>
  </si>
  <si>
    <t>入库绩效目标</t>
  </si>
  <si>
    <r>
      <rPr>
        <sz val="8"/>
        <color theme="1"/>
        <rFont val="方正黑体_GBK"/>
        <charset val="134"/>
      </rPr>
      <t xml:space="preserve">是否入库
</t>
    </r>
    <r>
      <rPr>
        <sz val="8"/>
        <color theme="1"/>
        <rFont val="Times New Roman"/>
        <charset val="134"/>
      </rPr>
      <t>(</t>
    </r>
    <r>
      <rPr>
        <sz val="8"/>
        <color theme="1"/>
        <rFont val="方正黑体_GBK"/>
        <charset val="134"/>
      </rPr>
      <t>是</t>
    </r>
    <r>
      <rPr>
        <sz val="8"/>
        <color theme="1"/>
        <rFont val="Times New Roman"/>
        <charset val="134"/>
      </rPr>
      <t>/</t>
    </r>
    <r>
      <rPr>
        <sz val="8"/>
        <color theme="1"/>
        <rFont val="方正黑体_GBK"/>
        <charset val="134"/>
      </rPr>
      <t>否）</t>
    </r>
  </si>
  <si>
    <t>下达资金文号</t>
  </si>
  <si>
    <t xml:space="preserve"> 
财政专项扶贫资金</t>
  </si>
  <si>
    <t>支付情况</t>
  </si>
  <si>
    <t xml:space="preserve"> 支付率</t>
  </si>
  <si>
    <t>是否完工</t>
  </si>
  <si>
    <t>开始日期</t>
  </si>
  <si>
    <t>结束日期</t>
  </si>
  <si>
    <t>合计</t>
  </si>
  <si>
    <t>中央</t>
  </si>
  <si>
    <t>市级</t>
  </si>
  <si>
    <t>区县级</t>
  </si>
  <si>
    <t>武隆区</t>
  </si>
  <si>
    <t>白马镇</t>
  </si>
  <si>
    <t>2020年武隆区白马镇板桥村排涝沟建设工程</t>
  </si>
  <si>
    <t>村基础设施</t>
  </si>
  <si>
    <t>（1）新修卷洞桥至锅底宕0.3*0.3防洪堰渠长400米（2）维修整治卷洞桥至生基坳防洪堰渠长250米（3）维修整治四合头至河边坑边防洪堰渠长1600米；（4）维修改造曹口至香树曹防洪堰渠长200米，</t>
  </si>
  <si>
    <t>2020.6.20</t>
  </si>
  <si>
    <t>2020.10.10</t>
  </si>
  <si>
    <t>3防洪堰渠长400米（2）维修整治卷洞桥至生基坳防洪堰渠长250米（3）维修整治四合头至河边坑边防洪堰渠长1600米；（4）维修改造曹口至香树曹防洪堰渠长200米。通过项目的实施解决237人（其中贫困人口21人）80亩耕地的水患影响，带动亩均粮食增产100斤左右。</t>
  </si>
  <si>
    <t>是</t>
  </si>
  <si>
    <t>武隆水利发〔2020〕141号</t>
  </si>
  <si>
    <t>2020年武隆区白马镇车盘村贫困村集体经济发展项目</t>
  </si>
  <si>
    <t>产业项目</t>
  </si>
  <si>
    <t>入股《城门洞公司》，发展高山生态食用菌种植产业。（现金入股固定分红10%，入股的资金12万元）</t>
  </si>
  <si>
    <t>2020.3.1</t>
  </si>
  <si>
    <t>2020.9.10</t>
  </si>
  <si>
    <t>预计2020年12月建设完成集体经济组织，实现村集体经济组织的收益，达到贫困地区贫困人口加入村集体经济组织人数14户，实现村集体经济增收1.2万元，解决集体经济无收入来源问题。</t>
  </si>
  <si>
    <t>武农发〔2020〕28号</t>
  </si>
  <si>
    <t>2020年武隆区白马镇车盘村人居环境改造项目</t>
  </si>
  <si>
    <t>在车盘村实施人居环境改造项目，建设内容：居民点院坝及拆除C25硬化150平方米；车盘场镇污水管网维修100米；新建垃圾暂存房屋（长6m*宽4m*2.5m）1座；垃圾桶100个；厨房改造3户；人行道100平方米；外墙整治260平方米；檐沟整治1520米；环境改造院坝硬化7028平方米；需要提升人居环境的其他方面。</t>
  </si>
  <si>
    <t>2020.9.1</t>
  </si>
  <si>
    <t>2020.10.30</t>
  </si>
  <si>
    <r>
      <rPr>
        <sz val="8"/>
        <color theme="1"/>
        <rFont val="方正仿宋_GBK"/>
        <charset val="134"/>
      </rPr>
      <t>项目预计在</t>
    </r>
    <r>
      <rPr>
        <sz val="8"/>
        <color theme="1"/>
        <rFont val="Times New Roman"/>
        <charset val="134"/>
      </rPr>
      <t>2020</t>
    </r>
    <r>
      <rPr>
        <sz val="8"/>
        <color theme="1"/>
        <rFont val="方正仿宋_GBK"/>
        <charset val="134"/>
      </rPr>
      <t>年</t>
    </r>
    <r>
      <rPr>
        <sz val="8"/>
        <color theme="1"/>
        <rFont val="Times New Roman"/>
        <charset val="134"/>
      </rPr>
      <t>10</t>
    </r>
    <r>
      <rPr>
        <sz val="8"/>
        <color theme="1"/>
        <rFont val="方正仿宋_GBK"/>
        <charset val="134"/>
      </rPr>
      <t>月前全部完成在车盘村实施人居环境改造项目，建设内容：居民点院坝及拆除C25硬化150平方米；车盘场镇污水管网维修100米；新建垃圾暂存房屋（长6m*宽4m*2.5m）1座；垃圾桶100个；厨房改造3户；人行道100平方米；外墙整治260平方米；檐沟整治1520米；环境改造院坝硬化7028平方米；需要提升人居环境的其他方面。通过项目的实施改善</t>
    </r>
    <r>
      <rPr>
        <sz val="8"/>
        <color theme="1"/>
        <rFont val="Times New Roman"/>
        <charset val="134"/>
      </rPr>
      <t>140</t>
    </r>
    <r>
      <rPr>
        <sz val="8"/>
        <color theme="1"/>
        <rFont val="方正仿宋_GBK"/>
        <charset val="134"/>
      </rPr>
      <t>户</t>
    </r>
    <r>
      <rPr>
        <sz val="8"/>
        <color theme="1"/>
        <rFont val="Times New Roman"/>
        <charset val="134"/>
      </rPr>
      <t>458</t>
    </r>
    <r>
      <rPr>
        <sz val="8"/>
        <color theme="1"/>
        <rFont val="方正仿宋_GBK"/>
        <charset val="134"/>
      </rPr>
      <t>人其中贫困户</t>
    </r>
    <r>
      <rPr>
        <sz val="8"/>
        <color theme="1"/>
        <rFont val="Times New Roman"/>
        <charset val="134"/>
      </rPr>
      <t>72</t>
    </r>
    <r>
      <rPr>
        <sz val="8"/>
        <color theme="1"/>
        <rFont val="方正仿宋_GBK"/>
        <charset val="134"/>
      </rPr>
      <t>户</t>
    </r>
    <r>
      <rPr>
        <sz val="8"/>
        <color theme="1"/>
        <rFont val="Times New Roman"/>
        <charset val="134"/>
      </rPr>
      <t>235</t>
    </r>
    <r>
      <rPr>
        <sz val="8"/>
        <color theme="1"/>
        <rFont val="方正仿宋_GBK"/>
        <charset val="134"/>
      </rPr>
      <t>人的人居环境问题。</t>
    </r>
  </si>
  <si>
    <t>武隆扶贫办发〔2020〕47号</t>
  </si>
  <si>
    <t>否</t>
  </si>
  <si>
    <t>2020年武隆区白马镇第二批农村饮水安全巩固提升工程</t>
  </si>
  <si>
    <t>新建水池1口100立方，新建过滤池1口，水池加盖2口，安装管网4.5km</t>
  </si>
  <si>
    <t xml:space="preserve"> 在阳明组新修水池1口100方，铺设32水管4.5千米，通过项目的实施将有效解决142人，其中贫困人口43人的饮水问题</t>
  </si>
  <si>
    <t>2020年武隆区白马镇三溪村人饮项目</t>
  </si>
  <si>
    <t>修建水池1口200立方米，配套安装管网。</t>
  </si>
  <si>
    <t>2020.4.18</t>
  </si>
  <si>
    <t>2020.9</t>
  </si>
  <si>
    <t>实现修建蓄水池1口200立方米，配套安装管网。通过该项目的实施将有效解决该农业社31户136人季节性缺水问题，其中贫困户2户7人。</t>
  </si>
  <si>
    <t>武隆水利发〔2020〕18号</t>
  </si>
  <si>
    <t>2020年武隆区白马镇杨柳村贫困村集体经济发展项目</t>
  </si>
  <si>
    <t>村集体经济股份联合社直接经营组织实施养殖项目2个，其中淡水鱼养殖项目7万元，蜜蜂养殖项目5万元。</t>
  </si>
  <si>
    <t>预计2020年12月建设完成集体经济组织，实现村集体经济组织的收益，达到贫困地区贫困人口加入村集体经济组织人数67人，实现村集体经济增收3万元，解决集体经济无收入来源问题。</t>
  </si>
  <si>
    <t>2020年武隆区白马镇鱼光村贫困村集体经济发展项目</t>
  </si>
  <si>
    <t>投入强建蔬菜种植专业合作社，成为合作社股东，发展蔬菜以及水果种植的建设；（现金入股固定分红10%，入股的资金12万元）</t>
  </si>
  <si>
    <t>预计2020年12月建设完成集体经济组织，实现村集体经济组织的收益，达到贫困地区贫困人口加入村集体经济组织人数70户，实现村集体经济增收1.2万元，解决集体经济无收入来源问题。</t>
  </si>
  <si>
    <t>2020年武隆区白马镇灾后重建项目</t>
  </si>
  <si>
    <t>在鱼光村新建680米，宽1.2米，厚0.1米人行步道；对因灾受损严重和垮塌贫困户8户23人新建房屋进行补助。</t>
  </si>
  <si>
    <t>新建人行步道680米、新建贫困户住房8户，通过项目实施解决因灾受损贫困户8户23人安全住房及两个农业社200余人，包括贫困户10户30人的出行难问题</t>
  </si>
  <si>
    <t>武隆扶贫办发〔2020〕58号</t>
  </si>
  <si>
    <t>白云乡</t>
  </si>
  <si>
    <t>2020年武隆区白云乡红星村贫困村集体经济发展项目</t>
  </si>
  <si>
    <r>
      <rPr>
        <sz val="8"/>
        <color theme="1"/>
        <rFont val="宋体"/>
        <charset val="0"/>
      </rPr>
      <t>用于发展土鸡养殖产业，于苦竹堡组新修建鸡舍</t>
    </r>
    <r>
      <rPr>
        <sz val="8"/>
        <color theme="1"/>
        <rFont val="Times New Roman"/>
        <charset val="0"/>
      </rPr>
      <t>160</t>
    </r>
    <r>
      <rPr>
        <sz val="8"/>
        <color theme="1"/>
        <rFont val="宋体"/>
        <charset val="0"/>
      </rPr>
      <t>平方左右，养殖土鸡大约</t>
    </r>
    <r>
      <rPr>
        <sz val="8"/>
        <color theme="1"/>
        <rFont val="Times New Roman"/>
        <charset val="0"/>
      </rPr>
      <t>1000</t>
    </r>
    <r>
      <rPr>
        <sz val="8"/>
        <color theme="1"/>
        <rFont val="宋体"/>
        <charset val="0"/>
      </rPr>
      <t>只。</t>
    </r>
  </si>
  <si>
    <t>大力发展村集体经济，增加村集体经济收入，带动贫困户25户增收。</t>
  </si>
  <si>
    <r>
      <rPr>
        <sz val="8"/>
        <color theme="1"/>
        <rFont val="宋体"/>
        <charset val="0"/>
      </rPr>
      <t>农业农村委（</t>
    </r>
    <r>
      <rPr>
        <sz val="8"/>
        <color theme="1"/>
        <rFont val="Times New Roman"/>
        <charset val="0"/>
      </rPr>
      <t>2020</t>
    </r>
    <r>
      <rPr>
        <sz val="8"/>
        <color theme="1"/>
        <rFont val="宋体"/>
        <charset val="0"/>
      </rPr>
      <t>）</t>
    </r>
    <r>
      <rPr>
        <sz val="8"/>
        <color theme="1"/>
        <rFont val="Times New Roman"/>
        <charset val="0"/>
      </rPr>
      <t>63</t>
    </r>
    <r>
      <rPr>
        <sz val="8"/>
        <color theme="1"/>
        <rFont val="宋体"/>
        <charset val="0"/>
      </rPr>
      <t>号</t>
    </r>
  </si>
  <si>
    <t>2020年武隆区白云乡灾后重建项目</t>
  </si>
  <si>
    <t>生活条件改善</t>
  </si>
  <si>
    <t>用于全乡人饮池建设与维修，饮水管材购置等以及因灾受损的贫困户房屋维修。</t>
  </si>
  <si>
    <t>解决受灾贫困户住房和饮水安全，涉及饮水安全保障贫困户3户13人，住房安全保障12户33人。</t>
  </si>
  <si>
    <r>
      <rPr>
        <sz val="8"/>
        <color theme="1"/>
        <rFont val="宋体"/>
        <charset val="0"/>
      </rPr>
      <t>武隆扶贫办发〔</t>
    </r>
    <r>
      <rPr>
        <sz val="8"/>
        <color theme="1"/>
        <rFont val="Times New Roman"/>
        <charset val="0"/>
      </rPr>
      <t>2020</t>
    </r>
    <r>
      <rPr>
        <sz val="8"/>
        <color theme="1"/>
        <rFont val="方正仿宋_GBK"/>
        <charset val="134"/>
      </rPr>
      <t>〕58号</t>
    </r>
  </si>
  <si>
    <t>沧沟乡</t>
  </si>
  <si>
    <t>2020年武隆区沧沟乡大水村贫困村集体经济发展项目</t>
  </si>
  <si>
    <t>发展村集体经济新种植糯玉米120亩。</t>
  </si>
  <si>
    <t>补助玉米种植面积≥120亩，植物作物成活率≥95%，项目完工及时率100%，作物种植亩均补助标准1000元/亩，特殊产业带动增加贫困人口收入4万元，受益建档立卡贫困户32人，农业科技改善耕地面积120亩，受益建档立卡贫困人口满意率95%以上。</t>
  </si>
  <si>
    <t>2020年武隆区沧沟乡青杠村内子槽公路硬化项目</t>
  </si>
  <si>
    <t>按3.5米的标准改扩建并硬化打杵坳至内子槽公路0.65km</t>
  </si>
  <si>
    <t>2020.10</t>
  </si>
  <si>
    <t>新建公路3公里，项目验收合格率100%，项目完成及时率≥90%，道路补助标准37万元/公里，改善，带动农业产量增加100斤/亩，设计使用年限≥10年，受益建档立卡贫困人口满意率95%以上</t>
  </si>
  <si>
    <r>
      <rPr>
        <sz val="8"/>
        <color theme="1"/>
        <rFont val="宋体"/>
        <charset val="0"/>
      </rPr>
      <t>区扶贫办发【</t>
    </r>
    <r>
      <rPr>
        <sz val="8"/>
        <color theme="1"/>
        <rFont val="Times New Roman"/>
        <charset val="0"/>
      </rPr>
      <t>2020</t>
    </r>
    <r>
      <rPr>
        <sz val="8"/>
        <color theme="1"/>
        <rFont val="宋体"/>
        <charset val="134"/>
      </rPr>
      <t>】</t>
    </r>
    <r>
      <rPr>
        <sz val="8"/>
        <color theme="1"/>
        <rFont val="Times New Roman"/>
        <charset val="0"/>
      </rPr>
      <t>47</t>
    </r>
    <r>
      <rPr>
        <sz val="8"/>
        <color theme="1"/>
        <rFont val="宋体"/>
        <charset val="134"/>
      </rPr>
      <t>号</t>
    </r>
  </si>
  <si>
    <t>2020年武隆区沧沟乡沧沟村堡青公路</t>
  </si>
  <si>
    <t>将原有的3.5米宽的硬化路共计5.4公里，加宽1米，达到4.5米宽的标准</t>
  </si>
  <si>
    <t>贫困村入户改造6.5公里，项目竣工验收合格率达100%，项目完工及时率100%，道路补助标准37万元/公里，减少建档立卡贫困户出行成本10元，受益贫困户328人，其中贫困户26人，道路使用年限≥10年，受益建档立卡贫困户满意度98%以上。</t>
  </si>
  <si>
    <t>2020年武隆区沧沟乡大田村庙嘴公路项目</t>
  </si>
  <si>
    <t>按5.5米宽的标准新(扩)建猫金塘到庙嘴公路3.8km</t>
  </si>
  <si>
    <t>改扩建公路3.6公里，项目竣工验收合格率达100%，项目完工及时率100%，道路补助标准37万元/公里，生产条件改善，带动农业产量增加100斤/亩，受益贫困户346人，其中贫困户86人，道路使用年限≥10年，受益建档立卡贫困户满意度98%以上。</t>
  </si>
  <si>
    <t>2020年武隆区沧沟乡青杠村通大槽公路改造项目</t>
  </si>
  <si>
    <t>按4.5米的标准加宽改造并硬化通大槽1.1km。</t>
  </si>
  <si>
    <t>改扩建公路1.1公里，项目竣工验收合格率达100%，项目完工及时率100%，道路补助标准70万元，减少建档立卡贫困户出行成本10元，受益贫困户41人，其中贫困户12人，道路使用年限≥10年，受益建档立卡贫困户满意度98%以上</t>
  </si>
  <si>
    <t>2020年武隆区沧沟乡青杠村拓展训练乡村旅游产业项目</t>
  </si>
  <si>
    <t>1.新建人行步道主道约550米，连通小路便道，砌筑堡坎约30立方，安装防护围网，清理平整体验基地范围内场地；
2.建设“沧沟陶艺”简易体验棚约90平米，安装围栏、水电等</t>
  </si>
  <si>
    <t>能丰富青杠村“古渡驿站”乡村旅游业态，达到游客引流，带动人气的作用，带动周边10余户农户种养殖及乡村旅游产业发展；项目建设时，周边农户可就近务工获得报酬；项目建成后，能增加就业岗位3个以上，同时增加村集体经济收入，带动本村附近贫困户12户38人增收。</t>
  </si>
  <si>
    <r>
      <rPr>
        <sz val="8"/>
        <color theme="1"/>
        <rFont val="宋体"/>
        <charset val="0"/>
      </rPr>
      <t>武隆文旅委发〔</t>
    </r>
    <r>
      <rPr>
        <sz val="8"/>
        <color theme="1"/>
        <rFont val="Times New Roman"/>
        <charset val="0"/>
      </rPr>
      <t>2020</t>
    </r>
    <r>
      <rPr>
        <sz val="8"/>
        <color theme="1"/>
        <rFont val="宋体"/>
        <charset val="134"/>
      </rPr>
      <t>〕</t>
    </r>
    <r>
      <rPr>
        <sz val="8"/>
        <color theme="1"/>
        <rFont val="Times New Roman"/>
        <charset val="0"/>
      </rPr>
      <t>12</t>
    </r>
    <r>
      <rPr>
        <sz val="8"/>
        <color theme="1"/>
        <rFont val="宋体"/>
        <charset val="134"/>
      </rPr>
      <t>号</t>
    </r>
    <r>
      <rPr>
        <sz val="8"/>
        <color theme="1"/>
        <rFont val="Times New Roman"/>
        <charset val="0"/>
      </rPr>
      <t xml:space="preserve"> </t>
    </r>
  </si>
  <si>
    <t>2020年武隆区沧沟乡灾后重建项目</t>
  </si>
  <si>
    <t>用于进一步做好防汛救灾中精准扶贫工作，贫困户住房保障和饮水安全保障修复等灾后重建经费</t>
  </si>
  <si>
    <t>解决受灾贫困户住房和饮水安全</t>
  </si>
  <si>
    <r>
      <rPr>
        <sz val="8"/>
        <color theme="1"/>
        <rFont val="宋体"/>
        <charset val="0"/>
      </rPr>
      <t>区扶贫办发【</t>
    </r>
    <r>
      <rPr>
        <sz val="8"/>
        <color theme="1"/>
        <rFont val="Times New Roman"/>
        <charset val="0"/>
      </rPr>
      <t>2020</t>
    </r>
    <r>
      <rPr>
        <sz val="8"/>
        <color theme="1"/>
        <rFont val="宋体"/>
        <charset val="134"/>
      </rPr>
      <t>】</t>
    </r>
    <r>
      <rPr>
        <sz val="8"/>
        <color theme="1"/>
        <rFont val="Times New Roman"/>
        <charset val="0"/>
      </rPr>
      <t>58</t>
    </r>
    <r>
      <rPr>
        <sz val="8"/>
        <color theme="1"/>
        <rFont val="宋体"/>
        <charset val="134"/>
      </rPr>
      <t>号</t>
    </r>
  </si>
  <si>
    <t>大洞河乡</t>
  </si>
  <si>
    <t>2020年武隆区大洞河乡第二批农村饮水安全巩固提升工程</t>
  </si>
  <si>
    <t>新建过滤池17口，水池加盖2口</t>
  </si>
  <si>
    <t>巩固提升161人饮水安全</t>
  </si>
  <si>
    <t>2020年武隆区大洞河乡幸福村社道产业路</t>
  </si>
  <si>
    <t>硬化幸福村产业公路1.609公里，硬化路面宽3.5米，路面采用水泥混凝土路面，厚20cm。</t>
  </si>
  <si>
    <t>项目实施可解决82户260人（其中贫困户23户85人）出行问题，可带动枇杷、脆桃、海椒等产业发展，降低运输成本。</t>
  </si>
  <si>
    <t>2020年武隆区大洞河乡赵云山公路路面改造工程</t>
  </si>
  <si>
    <t>硬化赵云山公路0.786公里，硬化路面宽6.5米，路面采用水泥混凝土路面</t>
  </si>
  <si>
    <t>2020年武隆区大洞河乡灾后重建项目</t>
  </si>
  <si>
    <t>凤来镇</t>
  </si>
  <si>
    <t>2020年武隆区凤来乡青龙村公路</t>
  </si>
  <si>
    <t>青龙村硬化公路5.7公里、4.5米宽</t>
  </si>
  <si>
    <t>2020年完成道路硬化5.7公里，路面宽度4.5米，项目验收合格率≧100%，项目完成率≧100%，道路补助标准50万元/公里，地区农民人均纯收入增长幅度≧25%，受益建档立卡贫困≧12户，工程设计使用年限≧10年，受益贫困人口满意度≧100%</t>
  </si>
  <si>
    <t>关于下达2020年涉农统筹整合资金项目建设计划及资金计划（第一批）的通知</t>
  </si>
  <si>
    <t>2020年武隆区凤来乡高寿村贫困村集体经济发展项目</t>
  </si>
  <si>
    <t>采购辣椒烘干设备1台（套）集体经济发展项目及规划经村支两委研究确定采购辣椒烘干设备1台（套）增加集体经济收入，带动85户贫困户年均增收0.8万元</t>
  </si>
  <si>
    <t xml:space="preserve"> 年度完成率100%，发展特色产业1个，项目验收合格率≧100%，项目完成率≧100%，补助12万元，村集体经济年收入≥2万元，受益建档立卡贫困≧90户，工程设计使用年限≧3年，受益贫困人口满意度≧100%</t>
  </si>
  <si>
    <t>2020年武隆区凤来乡青龙村贫困村集体经济发展项目</t>
  </si>
  <si>
    <t>集体经济发展项目及规划经村支两委研究确定采购苕粉加工设备1台（套）增加集体经济收入，带动70户贫困户年均增收0.55万元</t>
  </si>
  <si>
    <t>年度完成率100%，发展特色产业1个，项目验收合格率≧100%，项目完成率≧100%，补助12万元，村集体经济年收入≥2万元，受益建档立卡贫困≧62户，工程设计使用年限≧3年，受益贫困人口满意度≧100%</t>
  </si>
  <si>
    <t>2020年武隆区凤来乡临江村人饮项目</t>
  </si>
  <si>
    <t>新建土地岩社1口水池200立方米，配套管网。</t>
  </si>
  <si>
    <t>年度完成率100%，新建水池1口，项目验收合格率≧100%，项目完成率≧100%，补助10万元，带动贫困户经济增收≧0.5万元，受益建档立卡贫困≧70户，工程设计使用年限≧10年，受益贫困人口满意度≧100%</t>
  </si>
  <si>
    <t>武隆水利发（2020）18号</t>
  </si>
  <si>
    <t>2020年武隆区凤来乡灾后重建项目</t>
  </si>
  <si>
    <r>
      <rPr>
        <sz val="8"/>
        <color theme="1"/>
        <rFont val="宋体"/>
        <charset val="134"/>
      </rPr>
      <t>武隆扶贫办发（</t>
    </r>
    <r>
      <rPr>
        <sz val="8"/>
        <color theme="1"/>
        <rFont val="Times New Roman"/>
        <charset val="134"/>
      </rPr>
      <t>2020</t>
    </r>
    <r>
      <rPr>
        <sz val="8"/>
        <color theme="1"/>
        <rFont val="宋体"/>
        <charset val="134"/>
      </rPr>
      <t>）</t>
    </r>
    <r>
      <rPr>
        <sz val="8"/>
        <color theme="1"/>
        <rFont val="Times New Roman"/>
        <charset val="134"/>
      </rPr>
      <t>58</t>
    </r>
  </si>
  <si>
    <t>2020年武隆区凤来乡第二批农村饮水安全巩固提升工程</t>
  </si>
  <si>
    <t>新建200方水池9口，过滤池13口、安装浮球阀</t>
  </si>
  <si>
    <t>年度完成率100%，新建水池1口，项目验收合格率≧100%，项目完成率≧100%，补助10万元，带动贫困户经济增收≧0.5万元，受益建档立卡贫困≧4户，工程设计使用年限≧10年，受益贫困人口满意度≧100%</t>
  </si>
  <si>
    <t>武隆水利发2020 141号文件</t>
  </si>
  <si>
    <t xml:space="preserve"> 凤来镇 </t>
  </si>
  <si>
    <t>2020年武隆区凤来镇青龙村人饮安全管网安装项目</t>
  </si>
  <si>
    <t>安装饮水管网75KM</t>
  </si>
  <si>
    <t xml:space="preserve">解决劳动力务工10个，其中当地10个，贫困户5个；带动农户增收10户，其中贫困户5户。
</t>
  </si>
  <si>
    <t xml:space="preserve">武隆涉农统筹整合办［2020］23号
</t>
  </si>
  <si>
    <t>凤山街道</t>
  </si>
  <si>
    <t>2020年武隆区凤山街道广坪村贫困村集体经济发展项目</t>
  </si>
  <si>
    <t>投资入股聚精专业合作社，发展竹笋种植700亩，入股分红12000元。</t>
  </si>
  <si>
    <t>项目实施后，可带动发展竹笋种植700亩，入股分红增加集体经济收入12000元。使1569人受益，其中贫困人口82户，260人。</t>
  </si>
  <si>
    <t>2020年武隆区凤山街道蒲板村贫困村集体经济发展项目</t>
  </si>
  <si>
    <t>投资发展生猪养殖业，由村里牵头修建养猪场，农户自愿加入发展集体经济入股分红。投资入股惠牧畜禽养殖专业合作社，入股分红12000元。</t>
  </si>
  <si>
    <t>项目实施可增加本村集体经济收入，带动1864人受益，其中贫困人口103户，344人。</t>
  </si>
  <si>
    <t>2020年武隆区凤山街道万银村贫困村集体经济发展项目</t>
  </si>
  <si>
    <t>投资入股武隆区姐妹食品厂，入股分红12000元。</t>
  </si>
  <si>
    <t>项目实施后可增加集体经济收入12000元，带动1688人受益，其中贫困人口90户，302人。</t>
  </si>
  <si>
    <t>2020年武隆区凤山街道杨家村贫困村集体经济发展项目</t>
  </si>
  <si>
    <t>投资入股华伯泰矿业有限公司（大理石厂），每年分红15000元。</t>
  </si>
  <si>
    <t>项目实施后，每年可增加集体经济收入15000元，使全村1502人受益，其中贫困人口88户247人。</t>
  </si>
  <si>
    <t>2020年武隆区凤山街道走马村贫困村集体经济发展项目</t>
  </si>
  <si>
    <t>投资入股重庆市武隆县淋欣睿农业发展有限公司，入股分红每年10000元。</t>
  </si>
  <si>
    <t>项目实施后可增加集体经济收入每年10000元。使全村1898人受益，其中贫困人口102户321人。</t>
  </si>
  <si>
    <t>2020年武隆区凤山街道走马村人饮项目</t>
  </si>
  <si>
    <t>1.新建花房子组青杠树坪、南岩组窑子湾、沙坝水池各100m³,配套安装管网。</t>
  </si>
  <si>
    <t>项目实施后，可解决40余户137人（其中贫困户6户19人）饮水问题。</t>
  </si>
  <si>
    <t>2020年武隆区凤山街道灾后重建项目</t>
  </si>
  <si>
    <t>用于进一步做好防汛救灾中精准扶贫工作，贫困户饮水安全保障修复等灾后重建经费</t>
  </si>
  <si>
    <t>解决受灾贫困户饮水安全</t>
  </si>
  <si>
    <t>扶贫办发〔2020〕58号</t>
  </si>
  <si>
    <t>2020年武隆区凤山街道办事处蒋家沟社道路</t>
  </si>
  <si>
    <t>硬化公路2.922公里，起于活动室，止于青杠岭，路面宽度4.5米</t>
  </si>
  <si>
    <t>项目实施可解决140人（其中贫困户16人）出行问题，带动水稻、中药材等产业发展。</t>
  </si>
  <si>
    <t>武隆交通计﹝2020﹞18号</t>
  </si>
  <si>
    <t>2020年武隆区凤山街道办事处木瓜槽社道路</t>
  </si>
  <si>
    <t>硬化公路0.825公里，起于木瓜槽，止于小屋基，路面宽度4.5米</t>
  </si>
  <si>
    <t>项目实施可解决120人（其中贫困户18人）出行问题，带动烤烟、玉米、马铃薯等产业发展。</t>
  </si>
  <si>
    <t>2020年武隆区凤山街道办事处鹿池坨社道路</t>
  </si>
  <si>
    <t>硬化公路0.808公里，起于中嘴，止于羊圈堡，路面宽度4.5米</t>
  </si>
  <si>
    <t>项目实施可解决104人（其中贫困户10人）出行问题，带动烤烟、玉米、马铃薯等产业发展。</t>
  </si>
  <si>
    <t>2020年武隆区凤山街道办事处传家屋基社道路</t>
  </si>
  <si>
    <t>硬化公路2.408公里，起于马尔岩，止于岩上，路面宽度4.5米</t>
  </si>
  <si>
    <t>项目实施可解决200人（其中贫困户32人）出行问题，带动烤烟、玉米、马铃薯等产业发展。</t>
  </si>
  <si>
    <t>2020年武隆区凤山街道办事处作坊坪社道路</t>
  </si>
  <si>
    <t>硬化公路1.764公里，起于火石坳，止于鸽子坪，路面宽度4.5米</t>
  </si>
  <si>
    <t>项目实施可解决70人（其中贫困户11人）出行问题，带动烤烟、玉米、马铃薯、金银花等产业发展。</t>
  </si>
  <si>
    <t>2020年武隆区凤山街道出水村田坳社道公路（下金竹坨至箐口段）通达工程</t>
  </si>
  <si>
    <t>下金竹坨至箐口新建道路1.421公里，路面宽度4.5米</t>
  </si>
  <si>
    <t>项目实施后可解决300人（其中贫困人口60人）生产生活出行问题，带动出水村产业发展。</t>
  </si>
  <si>
    <t>2020年武隆区凤山街道出水村沃柑基地后续改造升级项目</t>
  </si>
  <si>
    <t>1.在沃柑基地硬化1米宽、10cm厚、C20标准采摘道1公里；
2.改建闲置危旧烤房2幢共200㎡；
3.购买运输车打药机1台，购买太阳能杀虫灯50盏，3米高的水泥柱。
4.硬化3米宽、15cm厚、C25标准机耕路20米；
5.新建瓜果长廊200米，长廊两旁种植杨柳树20棵。
6.边沟边坎维修7公里。</t>
  </si>
  <si>
    <t>项目实施后可降低产业发展成本100元/亩，并增加集体经济收入2万元，带动1025人受益，其中贫困人口52户149人。</t>
  </si>
  <si>
    <t>2020年武隆区凤山街道出水村产业路建设</t>
  </si>
  <si>
    <t>林果基地生产作业便道2.3公里，标准为：C25硬化，宽2米，厚15cm。</t>
  </si>
  <si>
    <t>项目实施后可解决237人（其中贫困人口44人）生产生活出行问题，带动出水村产业发展。</t>
  </si>
  <si>
    <t>2020年武隆区凤山街道出水村杨柳台公路改扩建项目</t>
  </si>
  <si>
    <t>起于黄家坳，止于箐口坳上，将原有公路从4.5米加宽至5.5米，硬化公路长3.477公里 。</t>
  </si>
  <si>
    <t>项目实施后可解决1025人（其中贫困人口149人）出行及生产发展问题，带动林果产业发展。</t>
  </si>
  <si>
    <t xml:space="preserve"> 凤山街道 </t>
  </si>
  <si>
    <t>2020年武隆区凤山街道走马村农村饮水应急工程</t>
  </si>
  <si>
    <t>新建人饮池3口，500ｍ³，改扩建1口，300ｍ³，安装各型管网37.6千米。</t>
  </si>
  <si>
    <t>2020.9.</t>
  </si>
  <si>
    <t>2020.11.</t>
  </si>
  <si>
    <t>解决部分群众饮水的问题</t>
  </si>
  <si>
    <t>武财农［2020］98号</t>
  </si>
  <si>
    <t xml:space="preserve"> </t>
  </si>
  <si>
    <t>2020年武隆区凤山街道唐家湾社道</t>
  </si>
  <si>
    <t>道路路基改扩建3.123公里，硬化公路3.123公里，路面宽度5.5米。</t>
  </si>
  <si>
    <t>解决部分群众出行困难的问题</t>
  </si>
  <si>
    <t>武财农［2020］99号</t>
  </si>
  <si>
    <t>芙蓉街道</t>
  </si>
  <si>
    <t>2020年武隆区芙蓉街道东山村集中饲养圈舍改造</t>
  </si>
  <si>
    <t>圈舍基础开挖，新建圈舍主体2个，一个240平方，一个160平方，共40间，新建灶台20个，化粪池2个，及配套水电安装。</t>
  </si>
  <si>
    <t>带动受益贫困户12户28人增收</t>
  </si>
  <si>
    <t>武隆扶贫办发〔2020〕11号</t>
  </si>
  <si>
    <t>2020年武隆区芙蓉街道青吉村产业公路</t>
  </si>
  <si>
    <t>硬化沙子沟到电站公路1.2公里（其中新开挖400米），路基宽度4.5米路基宽度4.5米</t>
  </si>
  <si>
    <t>2020年完成100%，硬化公路1.6公里，项目验收合格率100%，项目完成及时率≥90%，道路补助标准47万元/公里，带动建卡贫困户54人，设计使用年限≥10年，受益贫困人口满意率度95%以上</t>
  </si>
  <si>
    <t>武隆交通计〔2020〕18号</t>
  </si>
  <si>
    <t>2020年武隆区芙蓉街道大田坳社道</t>
  </si>
  <si>
    <t>建设里程2.9公里，路基宽度4.5米，建设性质为通畅。</t>
  </si>
  <si>
    <t>直接受益农户86户，受益人口354人，其中贫困人口35人。解决群众出行，带动产业发展。</t>
  </si>
  <si>
    <t>2020年武隆区芙蓉街道马桑坪社道</t>
  </si>
  <si>
    <t>建设里程3.33公里，路基宽度5.5米，建设性质为通畅。</t>
  </si>
  <si>
    <t>直接受益农户44户，受益人口163人，其中贫困人口25人。解决群众出行，带动产业发展。</t>
  </si>
  <si>
    <t>2020年武隆区芙蓉街道大田社道</t>
  </si>
  <si>
    <t>建设里程1.8公里，路基宽度5.5米，建设性质为通畅。</t>
  </si>
  <si>
    <t>直接受益农户69户，受益人口277人，其中贫困人口9人。解决群众出行，带动产业发展。</t>
  </si>
  <si>
    <t>2020年武隆区芙蓉街道龙洞沟社道</t>
  </si>
  <si>
    <t>建设里程1.5公里，路基宽度5.5米，建设性质为通畅。</t>
  </si>
  <si>
    <t>直接受益农户40户，受益人口153人，其中贫困人口19人。解决群众出行，带动产业发展。</t>
  </si>
  <si>
    <t>2020年武隆区芙蓉街道火车站路面改建</t>
  </si>
  <si>
    <t>建设里程0.226公里，路基宽度8.5米，建设性质为通畅。</t>
  </si>
  <si>
    <t>直接受益农户61户，受益人口257人，其中贫困人口8人。</t>
  </si>
  <si>
    <t>2020年武隆区芙蓉街道中兴村无花果基地堰渠维修</t>
  </si>
  <si>
    <t>在中兴村枣子组已有的堰渠基础上进行维修，全长2.5公里，渠宽40厘米，深80厘米。</t>
  </si>
  <si>
    <t>直接受益农户180户，受益人口517人，其中贫困人口52人。</t>
  </si>
  <si>
    <t>2020年武隆区芙蓉街道黄金村老屋基产业公路</t>
  </si>
  <si>
    <t>一是改扩建（硬化）黄金村老屋基产业道路里程0.6公里，其中路段一长350米、宽4.5米，路段二长250米（两面边沟）、宽3.5米；二是边沟开挖并趟底（含沟壁）0.85公里</t>
  </si>
  <si>
    <t>解决35户87人、其中贫困户9户38人出行，带动农户增收</t>
  </si>
  <si>
    <t xml:space="preserve">区扶贫办发【2020】47号
</t>
  </si>
  <si>
    <t>2020年武隆区芙蓉街道堰塘七彩陶扶贫车间</t>
  </si>
  <si>
    <t>新建陶艺制作和制泥设备一套，新建陶艺烧制窑炉等</t>
  </si>
  <si>
    <t>带动220户720人、其中贫困户3户10人产业发展，带动劳动力就地务工，户均增收2000元</t>
  </si>
  <si>
    <t>2020年武隆区芙蓉街道黄金村坎上农村饮水安全巩固提升工程</t>
  </si>
  <si>
    <t>黄荆坝社塘坎上水池加盖，底子加固，水池容积450方</t>
  </si>
  <si>
    <t>巩固提升35户127人，其中贫困户9户29人饮水安全。</t>
  </si>
  <si>
    <t>2020年武隆区芙蓉街道灾后重建项目</t>
  </si>
  <si>
    <r>
      <rPr>
        <sz val="8"/>
        <color theme="1"/>
        <rFont val="宋体"/>
        <charset val="134"/>
      </rPr>
      <t>武隆扶贫办发〔</t>
    </r>
    <r>
      <rPr>
        <sz val="8"/>
        <color theme="1"/>
        <rFont val="宋体"/>
        <charset val="0"/>
      </rPr>
      <t>2020</t>
    </r>
    <r>
      <rPr>
        <sz val="8"/>
        <color theme="1"/>
        <rFont val="宋体"/>
        <charset val="134"/>
      </rPr>
      <t>〕</t>
    </r>
    <r>
      <rPr>
        <sz val="8"/>
        <color theme="1"/>
        <rFont val="宋体"/>
        <charset val="0"/>
      </rPr>
      <t>58</t>
    </r>
    <r>
      <rPr>
        <sz val="8"/>
        <color theme="1"/>
        <rFont val="宋体"/>
        <charset val="134"/>
      </rPr>
      <t>号</t>
    </r>
  </si>
  <si>
    <t>2020年武隆区芙蓉街道堰塘村智慧农业建设</t>
  </si>
  <si>
    <t>建设“一个中心四个子系统”:一个“互联网+现代农业”综合管理中心、农业物联网智能检测系统、现代农业标准化生产管理系统、全景虚拟VR系统。</t>
  </si>
  <si>
    <t>保障农产品有效供给、农产品质量安全、全面推动农业生产经营信息化。项目实施可使堰塘村300人人均增加收入200元，其中贫困户45人，通过电商平台销售实现可持续增收。</t>
  </si>
  <si>
    <t>武农发【2020】64号</t>
  </si>
  <si>
    <t>2020年武隆区芙蓉街道黄金村余家槽组博航山羊养殖场建设项目</t>
  </si>
  <si>
    <t>新建羊舍2栋，共690平方米</t>
  </si>
  <si>
    <t>2020.9.30</t>
  </si>
  <si>
    <t>达产后，达到存栏母羊150只以上.</t>
  </si>
  <si>
    <t xml:space="preserve"> 芙蓉街道 </t>
  </si>
  <si>
    <t>2020年武隆区芙蓉街道马桑坪路面改造工程</t>
  </si>
  <si>
    <t>建设里程3.63公里，路基宽度5.5米，水泥混凝土，建设性质为通畅。路段一起于应家梁子止于青吉六合界。路段二老鹰石止于王家榜。</t>
  </si>
  <si>
    <t>2020.7.15</t>
  </si>
  <si>
    <t>2020.11.15</t>
  </si>
  <si>
    <t>2020年武隆区芙蓉街道三坪村人行便道建设</t>
  </si>
  <si>
    <t>新建三坪村后湾组人行便道1926米</t>
  </si>
  <si>
    <t>2020.11.1</t>
  </si>
  <si>
    <t>2020.12.30</t>
  </si>
  <si>
    <t>解决后湾村民小组村民出行，受益口44 户， 180人，贫困户7户25人</t>
  </si>
  <si>
    <t>武隆扶贫办发〔2019〕154号</t>
  </si>
  <si>
    <t>2020年武隆区芙蓉街道石龙公路</t>
  </si>
  <si>
    <t>油化公路2.075km，主线路面宽度5.5米，路面为沥青路面，建设性质为通畅。</t>
  </si>
  <si>
    <t>2020.1.1</t>
  </si>
  <si>
    <t>2020.10.20</t>
  </si>
  <si>
    <t>该公路建成后方便石龙村村民800户的出行，其中贫困人口205人，大力提高当地农户农产业的发展增收。</t>
  </si>
  <si>
    <t>武隆交通计〔2019〕48号</t>
  </si>
  <si>
    <t>2020年武隆区芙蓉街道塘坎上社道面改造工程</t>
  </si>
  <si>
    <t>建设里程3.972公里，路基宽度5.5米，路面为水泥混凝土，建设性质为通畅。</t>
  </si>
  <si>
    <t>2020.7.10</t>
  </si>
  <si>
    <t>项目验收合格，预计解决800人出行问题，其中贫困户8人，对经济发展有明显的促进作用。</t>
  </si>
  <si>
    <t>浩口乡</t>
  </si>
  <si>
    <t>2020年武隆区浩口乡浩口村泡桐湾老鹰茶种植基础设施项目</t>
  </si>
  <si>
    <t>　新建硬化产业路350米，新建并硬化产业步道5000米。</t>
  </si>
  <si>
    <t>2020.6.15</t>
  </si>
  <si>
    <t>2020年完成项目100%，质量合格率100%，项目完成及时率100%，贫困户户均预计增收200元，受益贫困户,6户17人，工程设计使用年限10年以上，受益贫困人口满意率98%以上，对贫困户的脱贫增收起到促进作用。</t>
  </si>
  <si>
    <t xml:space="preserve"> 武农发〔2020〕92号</t>
  </si>
  <si>
    <t>2020年武隆区浩口乡落心村贫困村集体经济发展项目</t>
  </si>
  <si>
    <t>12万元入股重庆市武隆区林草发畜禽养殖专业合作社，养殖肉牛60头。</t>
  </si>
  <si>
    <t>2020.3.3</t>
  </si>
  <si>
    <t>2020年完成100%，质量合格率100%，项目完成及时率100%，贫困户户均预计增收2100元，受益贫困户,61户224人，工程设计使用年限10年以上，受益贫困人口满意率98%以上，对贫困户的脱贫增收起到促进作用。</t>
  </si>
  <si>
    <t>武农发﹝2020﹞28号</t>
  </si>
  <si>
    <t>2020年武隆区浩口乡三汇村贫困村集体经济发展项目</t>
  </si>
  <si>
    <t>种植冬瓜100亩、养殖龙虾1万尾，</t>
  </si>
  <si>
    <t>2020年完成100%，质量合格率100%，项目完成及时率100%，贫困户户均预计增收1500元，受益贫困户,61户231人，工程设计使用年限10年以上，受益贫困人口满意率98%以上，对贫困户的脱贫增收起到促进作用。</t>
  </si>
  <si>
    <t>2020年武隆区浩口乡蜡染（非遗传承）产业扶贫项目</t>
  </si>
  <si>
    <t>完成12个非遗产品开发，稳定就业人数达20人，增加全村25户经济收入户均500元。</t>
  </si>
  <si>
    <t>2020.2.21</t>
  </si>
  <si>
    <t>2020年完成项目100%，质量合格率100%，项目完成及时率100%，贫困户户均预计增收500元，受益贫困户,5户5人，工程设计使用年限10年以上，受益贫困人口满意率98%以上，对贫困户的脱贫增收起到促进作用。</t>
  </si>
  <si>
    <t>武隆民宗委发﹝2020﹞1号</t>
  </si>
  <si>
    <t>2020年武隆区浩口乡何家村长岩公路</t>
  </si>
  <si>
    <t>改扩建公路5.5公里、宽4.5米、厚20cm水泥混凝土路面，建设性质为通畅。</t>
  </si>
  <si>
    <t>2020.2.18</t>
  </si>
  <si>
    <t>2020.9.16</t>
  </si>
  <si>
    <t>项目实施可解决何家村167人（其中贫困人口42人）出行问题，该项目可持续发生效益10年及以上。</t>
  </si>
  <si>
    <t>武隆交通发﹝2020﹞132号</t>
  </si>
  <si>
    <t>2020年武隆区浩口乡落心村社道公路沉降修复及安全防护设施安装</t>
  </si>
  <si>
    <r>
      <rPr>
        <sz val="8"/>
        <color theme="1"/>
        <rFont val="方正仿宋_GBK"/>
        <charset val="134"/>
      </rPr>
      <t>1、社道公路沉降修复3334m</t>
    </r>
    <r>
      <rPr>
        <sz val="8"/>
        <color theme="1"/>
        <rFont val="宋体"/>
        <charset val="134"/>
      </rPr>
      <t>³</t>
    </r>
    <r>
      <rPr>
        <sz val="8"/>
        <color theme="1"/>
        <rFont val="方正仿宋_GBK"/>
        <charset val="134"/>
      </rPr>
      <t>,2、安全防护设施安装2公里。</t>
    </r>
  </si>
  <si>
    <t>2020.6.17</t>
  </si>
  <si>
    <t>2020年完成100％，及时完工率100％，质量合格率100％。贫困户户均增收500元，该项目可持续发生效益10年及以上。</t>
  </si>
  <si>
    <t>2020年武隆区浩口乡落心村聚居点人居环境综合整治</t>
  </si>
  <si>
    <t>人居环境整治243户，其中贫困户61户（旧房整治、垃圾收运、污水治理等）。</t>
  </si>
  <si>
    <t>2020年完成100％，及时完工率100％，质量合格率100％，贫困户户均增收200元，该项目可持续发生效益5年及以上。</t>
  </si>
  <si>
    <t>2020年武隆区浩口乡灾后重建项目</t>
  </si>
  <si>
    <t>2020.9.4</t>
  </si>
  <si>
    <t xml:space="preserve">区扶贫办发【2020】58号
</t>
  </si>
  <si>
    <t>2020年武隆区浩口乡第二批农村饮水安全巩固提升工程</t>
  </si>
  <si>
    <t>维修水池2口70立方，新建过滤池13口</t>
  </si>
  <si>
    <t>2020.6.19</t>
  </si>
  <si>
    <t>2020年完成100％，及时完工率100％，质量合格率100％，贫困户3户13人受益。该项目可持续发生效益10年及以上。</t>
  </si>
  <si>
    <t>武隆水利发〔2020〕41号</t>
  </si>
  <si>
    <t>和顺镇</t>
  </si>
  <si>
    <t>2020年度武隆区和顺镇清水塘村花院村民小组金竹湾社道公路建设项目</t>
  </si>
  <si>
    <t>硬化长3公里、厚0.2米、宽3.5米水泥路。</t>
  </si>
  <si>
    <t>2020年完成100%，完成设计、启动，硬化3公里，并完成结算。贫困户户均预计增收500元，受益贫困户2户9人，工程设计使用年限10年以上，受益贫困人口满意率达100%，方便沿线农民生产作业，对贫困户的脱贫增收起到促进作用。</t>
  </si>
  <si>
    <t>武隆交通局〔2020〕18号</t>
  </si>
  <si>
    <t>2020年和顺镇核桃坪村自力、丁木社公路</t>
  </si>
  <si>
    <t>两个社硬化长4.4公里，厚0.2米，宽4.5米。</t>
  </si>
  <si>
    <t>2020年完成100%，硬化公路4.4公里，质量合格率100%，项目完成及时率100%，道路补助标准40万元/公里，减少建档立卡贫困户出行成本每人每年100元，受益贫困户5户16人，工程设计使用年限10年以上，受益贫困人口满意率达100%，方便沿线农民生产作业，对贫困户的脱贫增收起到促进作用。</t>
  </si>
  <si>
    <t>2020年武隆区和顺镇金坪村湾里公路</t>
  </si>
  <si>
    <t>新硬化硬化公路里程1.7公里</t>
  </si>
  <si>
    <t>解决周围15户36人（贫困户4户8人）出行难问题</t>
  </si>
  <si>
    <t>2020年武隆区和顺镇金坪村田家垭口路</t>
  </si>
  <si>
    <t>新硬化硬化公路里程2公里</t>
  </si>
  <si>
    <t>解决周围8户26人（贫困户2户4人）出行难问题</t>
  </si>
  <si>
    <t>2020年武隆区和顺镇沙子坨村黄家屋基公路</t>
  </si>
  <si>
    <t>新建硬化公路1.75公里、宽3.5米。</t>
  </si>
  <si>
    <t>解决周围35户132人（贫困户1户2人）出行难问题</t>
  </si>
  <si>
    <t>2020年武隆区和顺镇周家山村贫困村集体经济发展项目</t>
  </si>
  <si>
    <t>新建游客接待用房170平方米；新建楼梯间一层。</t>
  </si>
  <si>
    <t>大力发展村集体经济，增加村集体经济收入，带动330户1049人（贫困户25户65人）发展产业，增加收入</t>
  </si>
  <si>
    <t>2020年武隆区和顺镇海螺村贫困村集体经济发展项目</t>
  </si>
  <si>
    <t>修建冻库100平方米</t>
  </si>
  <si>
    <t>大力发展村集体经济，增加村集体经济收入，带动106户292人（贫困户16户35人）发展产业，增加收入</t>
  </si>
  <si>
    <t>2020年度武隆区和顺镇打蕨村壮大集体经济建设项目</t>
  </si>
  <si>
    <t xml:space="preserve">建设产业用房约500平方米，用于出租，发展村集体经济。 </t>
  </si>
  <si>
    <t>2020年完成100%，建设接待用房约500平方米，受益农户330户1075人（其中建档立卡贫困户17户42人），工程设计使用年限10年以上，受益贫困人口满意率达100%，壮大集体经济，增加330户1075人（建档立卡贫困户17户42人）收入。</t>
  </si>
  <si>
    <t>2020年武隆区和顺镇弹子村弹子组村公路改造项目</t>
  </si>
  <si>
    <t>改造村公路650米，平均宽6.5米。</t>
  </si>
  <si>
    <t>2020年完成100%，改造公路650米，质量合格率100%，项目完成及时率100%，道路补助标准76.9万元/公里，受益贫困户63户203人，工程设计使用年限10年以上，受益贫困人口满意率达100%，方便沿线农民生产作业，对贫困户的脱贫增收起到促进作用。</t>
  </si>
  <si>
    <t>2020年度和顺镇周家山村新田湾沟渠改造建设项目</t>
  </si>
  <si>
    <t>1、排洪沟渠道总长200米、宽5米、深2米，两边沟渠堡坎（混凝土片石）长200米、深2米、厚1米，沟底：长200米、厚0.2米、宽2米；2、风井拦沟堡坎（混凝土片石）长30米、高3米、厚1米。</t>
  </si>
  <si>
    <t>2020年完成100%，沟渠改造200米，质量合格率100%，项目完成及时率100%，改造沟渠补助标准0.19万元/米，受益贫困户5户11人，工程设计使用年限10年以上，受益贫困人口满意率达100%，方便沿线农民生产作业，对贫困户的脱贫增收起到促进作用。</t>
  </si>
  <si>
    <t>2020年武隆区和顺镇灾后重建项目</t>
  </si>
  <si>
    <t>后坪乡</t>
  </si>
  <si>
    <t>2020年武隆区后坪乡高坪村铺子社道公路</t>
  </si>
  <si>
    <t>2020年武隆区后坪乡白鹤村大土社道公路</t>
  </si>
  <si>
    <t>加宽改造社道公路3.3公里，路面宽度3.5米，10㎝厚级配碎石基层+20㎝厚C25砼面层</t>
  </si>
  <si>
    <t>该四好农村路的建设，预计能解决86人出行问题，其中贫困受益户35人，大力推动经济社会发展，有效促进农民增收致富，让农副产品真正走出去。</t>
  </si>
  <si>
    <r>
      <rPr>
        <sz val="8"/>
        <color theme="1"/>
        <rFont val="宋体"/>
        <charset val="0"/>
      </rPr>
      <t>武隆交通计﹝</t>
    </r>
    <r>
      <rPr>
        <sz val="8"/>
        <color theme="1"/>
        <rFont val="Times New Roman"/>
        <charset val="0"/>
      </rPr>
      <t>2020</t>
    </r>
    <r>
      <rPr>
        <sz val="8"/>
        <color theme="1"/>
        <rFont val="宋体"/>
        <charset val="0"/>
      </rPr>
      <t>﹞</t>
    </r>
    <r>
      <rPr>
        <sz val="8"/>
        <color theme="1"/>
        <rFont val="Times New Roman"/>
        <charset val="0"/>
      </rPr>
      <t>18</t>
    </r>
    <r>
      <rPr>
        <sz val="8"/>
        <color theme="1"/>
        <rFont val="宋体"/>
        <charset val="0"/>
      </rPr>
      <t>号</t>
    </r>
  </si>
  <si>
    <t>2020年武隆区后坪乡乡村旅游示范点标准化建设项目</t>
  </si>
  <si>
    <t>新建高峰槽移民点油化路0.22公里</t>
  </si>
  <si>
    <t>2020.3.5</t>
  </si>
  <si>
    <t>该项目可带动受益贫困户66户254人乡村旅游，解决集中安置点搬迁户提供出行。</t>
  </si>
  <si>
    <r>
      <rPr>
        <sz val="8"/>
        <color theme="1"/>
        <rFont val="宋体"/>
        <charset val="0"/>
      </rPr>
      <t>武隆交通计﹝</t>
    </r>
    <r>
      <rPr>
        <sz val="8"/>
        <color theme="1"/>
        <rFont val="Times New Roman"/>
        <charset val="0"/>
      </rPr>
      <t>2020</t>
    </r>
    <r>
      <rPr>
        <sz val="8"/>
        <color theme="1"/>
        <rFont val="宋体"/>
        <charset val="0"/>
      </rPr>
      <t>﹞</t>
    </r>
    <r>
      <rPr>
        <sz val="8"/>
        <color theme="1"/>
        <rFont val="Times New Roman"/>
        <charset val="0"/>
      </rPr>
      <t>33</t>
    </r>
    <r>
      <rPr>
        <sz val="8"/>
        <color theme="1"/>
        <rFont val="宋体"/>
        <charset val="0"/>
      </rPr>
      <t>号</t>
    </r>
  </si>
  <si>
    <t>2020年武隆区后坪乡中岭村生基湾公路</t>
  </si>
  <si>
    <t>加宽改造社道公路1.2公里，路面宽度4.5米，10㎝厚级配碎石基层+20㎝厚C25砼面层</t>
  </si>
  <si>
    <t>该四好农村路的建设，预计能解决42人出行问题，其中贫困受益户19人，大力推动经济社会发展，有效促进农民增收致富，让农副产品真正走出去。</t>
  </si>
  <si>
    <t>2020年武隆区后坪乡高坪村高嵌子社道公路</t>
  </si>
  <si>
    <t>2020年武隆区后坪乡高坪村殿子湾社道公路</t>
  </si>
  <si>
    <t>2020年武隆区后坪乡高坪村老院子公路</t>
  </si>
  <si>
    <t>加宽改造村主干道4.2公里，路面宽4.5米，25CM厚手摆片石+20CM水泥稳定矿石基层5厘米AC-16中粗粒式沥青混凝土路面</t>
  </si>
  <si>
    <t>该四好农村路的建设，预计能解决846人出行问题，其中贫困受益户215人，大力推动经济社会发展，有效促进农民增收致富，让农副产品真正走出去。</t>
  </si>
  <si>
    <t>2020年武隆区后坪乡老梁子公路</t>
  </si>
  <si>
    <t>2020年武隆区后坪乡中岭村村道公路</t>
  </si>
  <si>
    <t>加宽改造村主干道2公里，宽6.5米，25cm厚手摆片石底基层+20cm厚水泥稳定碎石基层+4㎝厚粗粒式下面层+3㎝厚细粒式上面层，沥青混凝土路面。</t>
  </si>
  <si>
    <r>
      <rPr>
        <sz val="8"/>
        <color theme="1"/>
        <rFont val="SimSun"/>
        <charset val="134"/>
      </rPr>
      <t>武隆交通计﹝</t>
    </r>
    <r>
      <rPr>
        <sz val="8"/>
        <color theme="1"/>
        <rFont val="Times New Roman"/>
        <charset val="0"/>
      </rPr>
      <t>2020</t>
    </r>
    <r>
      <rPr>
        <sz val="8"/>
        <color theme="1"/>
        <rFont val="SimSun"/>
        <charset val="134"/>
      </rPr>
      <t>﹞</t>
    </r>
    <r>
      <rPr>
        <sz val="8"/>
        <color theme="1"/>
        <rFont val="Times New Roman"/>
        <charset val="0"/>
      </rPr>
      <t>33</t>
    </r>
    <r>
      <rPr>
        <sz val="8"/>
        <color theme="1"/>
        <rFont val="SimSun"/>
        <charset val="134"/>
      </rPr>
      <t>号</t>
    </r>
  </si>
  <si>
    <r>
      <rPr>
        <sz val="8"/>
        <color theme="1"/>
        <rFont val="SimSun"/>
        <charset val="134"/>
      </rPr>
      <t>武隆交通计﹝</t>
    </r>
    <r>
      <rPr>
        <sz val="8"/>
        <color theme="1"/>
        <rFont val="Times New Roman"/>
        <charset val="0"/>
      </rPr>
      <t>2020</t>
    </r>
    <r>
      <rPr>
        <sz val="8"/>
        <color theme="1"/>
        <rFont val="SimSun"/>
        <charset val="134"/>
      </rPr>
      <t>﹞</t>
    </r>
    <r>
      <rPr>
        <sz val="8"/>
        <color theme="1"/>
        <rFont val="Times New Roman"/>
        <charset val="0"/>
      </rPr>
      <t>18</t>
    </r>
    <r>
      <rPr>
        <sz val="8"/>
        <color theme="1"/>
        <rFont val="SimSun"/>
        <charset val="134"/>
      </rPr>
      <t>号</t>
    </r>
  </si>
  <si>
    <t>2020年武隆区后坪乡白鹤村大土村道公路</t>
  </si>
  <si>
    <t>2020年武隆区后坪乡文凤村四角头社道公路</t>
  </si>
  <si>
    <t>2020年武隆区后坪乡双联村水井湾大坪社道公路</t>
  </si>
  <si>
    <t>2020年武隆区后坪乡第二批饮水安全巩固提升工程</t>
  </si>
  <si>
    <t>新建山王墩10KV电力线路、高压电缆共1.5公里</t>
  </si>
  <si>
    <t>2020.3.9</t>
  </si>
  <si>
    <t>该项目可带动受益贫困户56户268人乡村旅游</t>
  </si>
  <si>
    <t>武隆经信发〔2020〕30号</t>
  </si>
  <si>
    <t>2020年武隆区后坪乡白石村心田花蔬菜种植项目</t>
  </si>
  <si>
    <t>2020年武隆区后坪乡中岭村土鱼溪组曾广洲中华蜂养殖项目</t>
  </si>
  <si>
    <t>2020年武隆区后坪乡农业产业便道项目</t>
  </si>
  <si>
    <t>2020年武隆区后坪乡文凤村板厂坝茶叶管护</t>
  </si>
  <si>
    <t>2020年武隆区后坪乡高坪村冯现华中华蜂养殖项目</t>
  </si>
  <si>
    <t>2020年武隆区后坪乡中岭村茶叶管护项目</t>
  </si>
  <si>
    <t>2020年武隆区后坪乡白石村经果林管护项目</t>
  </si>
  <si>
    <t>2020年武隆区后坪乡白石村土鸡养殖项目</t>
  </si>
  <si>
    <t>2020年武隆区后坪乡文凤村白茶种植项目</t>
  </si>
  <si>
    <t>2020年武隆区后坪乡文凤村白茶管护项目</t>
  </si>
  <si>
    <t>2020年武隆区后坪乡文凤村天池坝中药材管护项目</t>
  </si>
  <si>
    <t>2020年武隆区后坪乡白石村吴晓强蔬菜种植项目</t>
  </si>
  <si>
    <t>2020年武隆区后坪乡白鹤村唐永才茶叶管护</t>
  </si>
  <si>
    <t>2020年武隆区后坪乡白鹤村新联组稻田养殖项目</t>
  </si>
  <si>
    <t>2020年武隆区后坪乡文凤村河坝水果种植项目</t>
  </si>
  <si>
    <t>2020年武隆区后坪乡高坪村油茶管护项目</t>
  </si>
  <si>
    <t>2020年武隆区后坪乡高坪村李小花中华蜂养殖项目</t>
  </si>
  <si>
    <t>2020年武隆区后坪乡高坪村新增中药材项目</t>
  </si>
  <si>
    <t xml:space="preserve">2020年武隆区后坪乡高坪村高山蔬菜基地基础设施建设项目 </t>
  </si>
  <si>
    <t>2020年武隆区后坪乡银杏产业新增项目</t>
  </si>
  <si>
    <t>2020年武隆区后坪乡双联村人头山茶叶管护项目</t>
  </si>
  <si>
    <t>2020年武隆区后坪乡中岭村后槽组豆小军中蜂养殖项目</t>
  </si>
  <si>
    <t>2020年武隆区后坪乡白鹤村茶叶管护项目</t>
  </si>
  <si>
    <t>2020年武隆区后坪乡双联村土鸡养殖项目</t>
  </si>
  <si>
    <t>2020年武隆区后坪乡白鹤村中药材管护</t>
  </si>
  <si>
    <t>2020年武隆区后坪乡中岭村冉龙香中华蜂养殖项目</t>
  </si>
  <si>
    <t>2020年武隆区后坪乡高坪村成熟蜜生产基地建设项目</t>
  </si>
  <si>
    <t>2020年武隆区后坪乡高坪村胡月琴中华蜂养殖项目</t>
  </si>
  <si>
    <t>2020年武隆区后坪乡双联村水井湾茶叶基地管护项目</t>
  </si>
  <si>
    <t>2020年武隆区后坪乡文凤村高峰槽核桃林涂江梅散养鸡项目</t>
  </si>
  <si>
    <t>2020年武隆区后坪乡双联村鱼子坳甜柿采摘园管护项目</t>
  </si>
  <si>
    <t>2020年武隆区后坪乡白鹤村山羊养殖项目</t>
  </si>
  <si>
    <t>2020年武隆区后坪乡高坪村银杏产业管护项目</t>
  </si>
  <si>
    <t>2020年武隆区后坪乡贫困户产业补助</t>
  </si>
  <si>
    <t>2020年武隆区后坪乡高坪村铺子组龙石庙茶叶基地管护项目</t>
  </si>
  <si>
    <t>2020年武隆区后坪乡双联村高山蔬菜种植项目</t>
  </si>
  <si>
    <t>2020年武隆区后坪乡白石村林果管护项目</t>
  </si>
  <si>
    <t>2020年武隆区后坪乡白鹤村田湾组奥诺泰黄精种植基地扩建项目</t>
  </si>
  <si>
    <t>2020年武隆区后坪乡中岭村花椒管护项目</t>
  </si>
  <si>
    <t>2020年武隆区后坪乡双联村王家坝组稻田养殖项目</t>
  </si>
  <si>
    <t>2020年武隆区后坪乡中岭村蔬菜种植项目</t>
  </si>
  <si>
    <t>2020年武隆区后坪乡中岭村贫困村集体经济发展项目</t>
  </si>
  <si>
    <t>2020年武隆区后坪乡文凤村公路建设项目</t>
  </si>
  <si>
    <t>2020年武隆区后坪乡灾后重建项目</t>
  </si>
  <si>
    <t>2020年武隆区后坪乡高坪村高山蔬菜大棚种植项目</t>
  </si>
  <si>
    <t>2020年武隆区后坪乡新建人行便道项目</t>
  </si>
  <si>
    <t>2020年武隆区后坪乡新增中蜂产业项目</t>
  </si>
  <si>
    <t>2020年武隆区后坪乡山王墩茶叶基地蓄水工程项目</t>
  </si>
  <si>
    <t>2020年武隆区后坪乡蔬菜大棚基础设施改建项目</t>
  </si>
  <si>
    <t>2020年武隆区后坪乡产业精准脱贫保</t>
  </si>
  <si>
    <t>为后坪乡贫困户291户1018人购买产业保险</t>
  </si>
  <si>
    <t>实现全乡建档立卡贫困户产业脱贫零风险，为后坪乡291户购买产业保险</t>
  </si>
  <si>
    <t>黄莺乡</t>
  </si>
  <si>
    <t>2020年武隆区黄莺乡灾后重建水毁公路项目</t>
  </si>
  <si>
    <t>清理6个村水毁公路的路面塌方、滑坡泥石，维修6个村水毁公路的路基堡坎、护坡、涵洞等。</t>
  </si>
  <si>
    <t>提高基础设施利用率</t>
  </si>
  <si>
    <t>武隆扶贫办发【2020】47号</t>
  </si>
  <si>
    <t>2020年武隆区黄莺乡第二批农村饮水安全巩固提升工程</t>
  </si>
  <si>
    <t>新建水池2口120立方，新建过滤池16口，安装管网500米</t>
  </si>
  <si>
    <t>2020.11</t>
  </si>
  <si>
    <t>解决212户800人，其中贫困户11户23人饮水问题</t>
  </si>
  <si>
    <t>武隆水利发【2020】141号</t>
  </si>
  <si>
    <t>2020年武隆区黄莺乡灾后重建项目</t>
  </si>
  <si>
    <t>武隆扶贫办发【2020】58号</t>
  </si>
  <si>
    <t>火炉镇</t>
  </si>
  <si>
    <t>2020年武隆区火炉镇万峰堡上公路</t>
  </si>
  <si>
    <t>干田堡、堡上农业社，新建泥结石路3.7公里，路基宽度4.5米。</t>
  </si>
  <si>
    <t>支持四好农村路建设，确保完工项目验收合格，预计解决56户232人出行问题，其中贫困户15户50人，对经济发展有明显的促进作用。</t>
  </si>
  <si>
    <t>2020年武隆区火炉镇岩峰村赵家湾至石桥社道公路</t>
  </si>
  <si>
    <t>新建岩峰村赵家湾至石桥社道公路全场3.2公里，路基宽度5.5米。路面结构为泥结石公路</t>
  </si>
  <si>
    <t>支持四好农村路建设，确保完工项目验收合格，预计解决123户356人出行问题，其中贫困户35户98人</t>
  </si>
  <si>
    <t>2020年武隆区火炉镇徐家村改扩建公路</t>
  </si>
  <si>
    <t>火炉镇徐家村公路改扩建全长2.5公里，预计花费18万元，其中大公路至六尺沟改扩建(500米)，稻香土地至刘家湾改扩建(1.1公里)，杉树湾至核桃坪改扩建(900米)；新建连接路一条刘家湾至六尺沟900米，预计花费14万元，共计预算花费32万元。</t>
  </si>
  <si>
    <t>支持四好农村路建设涉及人数258人，其中贫困户8户31人。</t>
  </si>
  <si>
    <t>2020年武隆区火炉镇徐家至关桥公路</t>
  </si>
  <si>
    <t>坨田、石庙农业社，新建泥结石公路3.4公里，路基宽度4.5米。</t>
  </si>
  <si>
    <t>支持四好农村路建设，确保完工项目验收合格，预计解决57户138人出行问题，其中贫困户9户25人，对经济发展有明显的促进作用。</t>
  </si>
  <si>
    <t>2020年武隆区火炉镇鲁家村大通槽公路</t>
  </si>
  <si>
    <t>硬化2.3公里路面宽度4.5米</t>
  </si>
  <si>
    <t>支持四好农村路建设，确保完工项目验收合格，预计解决32户85人出行问题，其中贫困户5户14人。</t>
  </si>
  <si>
    <t>2020年武隆区火炉镇新田村盖坪公路</t>
  </si>
  <si>
    <t>硬化1.6公里路面宽度4.5米</t>
  </si>
  <si>
    <t>支持四好农村路建设，确保完工项目验收合格，预计解决27户89人出行问题，其中贫困户7户18人。</t>
  </si>
  <si>
    <t>2020年武隆区火炉镇保峰村岩峰至保峰环线连接公路</t>
  </si>
  <si>
    <t>油化公路4.816km，主线路面宽度5.5米</t>
  </si>
  <si>
    <t>支持四好农村路建设，确保完工项目验收合格，预计解决592户1357人出行问题，其中贫困户147户483人</t>
  </si>
  <si>
    <t>2020年武隆区火炉镇向前村社道连接公路</t>
  </si>
  <si>
    <t>向前村社道连接公路路面改造项目，全长5.45公里，共分3个路段，其中：路段一起于南泥坎易地搬迁点，止于凉水井，全长0.45公里，路面宽度5.5米；路段二起于县道787大岩处止于大面坡鑫水公路，全长3.3公里，路面宽度4.5米；路段三起于坝脚止于岩脚，全长1.7公里，路面宽度4.5米。</t>
  </si>
  <si>
    <t>支持四好农村路建设，确保完工项目验收合格，预计解决904户1823人出行问题，其中贫困户107户325人</t>
  </si>
  <si>
    <t>2020年武隆区火炉镇车坝村江后路沿线乡村旅游建设项目</t>
  </si>
  <si>
    <t>120平方米四古文化墙建设、15米长实木牌坊、100平方米古渡风情文化墙、生态停车场90平方米及附属设施，龙溪历史文化名人故事书法展示4尊、观景台90平方米、宽度2米的人行步道150米等内容并与车坝村集体经济合作社合作，投入“武隆渔村建设”，建成后收益按10%的比例分红。</t>
  </si>
  <si>
    <t>建成后，提档升级龙溪古渡乡村旅游示范点，基本实现农旅融合，将多吸引10000人以上来观光，同时通过集体经济合作社、农家类等方式，增加沿线增加全村572户2043人收入，其中贫困户76户278人的人均收入2000元以上</t>
  </si>
  <si>
    <t>2020年武隆区火炉镇云峰村贫困村集体经济发展项目</t>
  </si>
  <si>
    <t>村集体经济组织利用上级财政扶持资金12万元，入股重庆沁心源农业发展有限公司，股权结构：村集体股份经济联合社股份10%，农户占股23%（土地租金在外），重庆沁心源农业发展有限公司占股67%。</t>
  </si>
  <si>
    <t>大力发展村集体经济，增加村集体经济收入</t>
  </si>
  <si>
    <t>2020年武隆区火炉镇新田村贫困村集体经济发展项目</t>
  </si>
  <si>
    <t>与重庆市武隆区芦星农业发展有限责任公司合作生产红糖加工，建成后按10%的比例分红。按投入金额的10%即1.2万元给新田村村委会作集体经济，5年后还本，实现集体资产保值增值。</t>
  </si>
  <si>
    <t>发展本村壮大集体经济，带动受益贫困户27户84人增加收入合计10万元以上。</t>
  </si>
  <si>
    <t>2020年武隆区火炉镇保峰村贫困村集体经济发展项目</t>
  </si>
  <si>
    <t>与喀斯特公司开展股份合作，投入火炉纳溪沟观光旅游项目，建成后按10%的比例分红。以固定分红每年1.2万元。到期将本金12万元和分红1.2万元，一起归还村集体经济。实现集体资产保值增值。</t>
  </si>
  <si>
    <t>发展本村壮大集体经济，带动受益贫困户5户18人增加收入合计10万元以上。</t>
  </si>
  <si>
    <t>2020年武隆区火炉镇第二批农村饮水安全巩固提升工程</t>
  </si>
  <si>
    <t>新建水池4口570m3，维修水池5口700m3，安装管网5km，配套过滤池2口</t>
  </si>
  <si>
    <t>巩固提升449人饮水安全</t>
  </si>
  <si>
    <t>武隆水利发2020【141】号</t>
  </si>
  <si>
    <t>2020年武隆区火炉镇灾后重建项目</t>
  </si>
  <si>
    <t>2020年武隆区火炉镇呐溪沟乡村旅游建设项目</t>
  </si>
  <si>
    <t xml:space="preserve">  1.新建步道3890米；
2.新建堡坎约4790立方米；
3.公路硬化560米。 </t>
  </si>
  <si>
    <t>项目实施完成后，2021年带动220户农户、800余人其中贫困户49户121人在现有年收入增加1万元，实现营业额1000万，2022年实现营业额3000万，确保前期投入全部回本。能提供超过50个就业岗位，实现农村富余劳动力就近就地就业，带动农户脱贫致富。</t>
  </si>
  <si>
    <t>江口镇</t>
  </si>
  <si>
    <t>2020年武隆区江口镇蔡家村余家店至梨子坪公路路面改造</t>
  </si>
  <si>
    <t>1.硬化蔡家村余家店至梨子坪社道公路约1.23公里（其中：碳站沟至双山子约550米,双山子至大戏场680米)，建4.5米宽C25混凝土路面。建设性质为通畅。
2.新建蔡家村天子坟公路（水毁）挡墙，约330立方米。</t>
  </si>
  <si>
    <t>该项目建成后，可解决877人（其中贫困户62户210人）出行问题，极大地改善全村的交通条件，给全村物品流通、产业发展带来助力。</t>
  </si>
  <si>
    <t>区扶贫办发【2020】47号</t>
  </si>
  <si>
    <t>2020年武隆区江口镇第二批农村饮水安全巩固提升工程</t>
  </si>
  <si>
    <t>新建旦家屋基水池200方水池1口、配套过滤池1口，维修水池1口300立方。</t>
  </si>
  <si>
    <t>2020.7.22</t>
  </si>
  <si>
    <t>巩固提升183人饮水安全</t>
  </si>
  <si>
    <t>2020年武隆区江口镇灾后重建项目</t>
  </si>
  <si>
    <t>1.三河村大屋基组叶友均贫困户住房更换房盖；荆竹坝村干田组王正于户住房恢复隔墙。
2.黄草村后槽组、蔡家村天子坟组水源地整治。
3.新建荆竹坝村狮子岩50立方米人饮水池1口。
4.完善和更换供水管约26000米。</t>
  </si>
  <si>
    <t>解决受灾贫困户住房和饮水安全，涉及贫困户22人</t>
  </si>
  <si>
    <t>区扶贫办发【2020】58号</t>
  </si>
  <si>
    <t>2020年武隆区江口镇花园村贫困村集体经济发展项目</t>
  </si>
  <si>
    <t>购买铲车用于渣场弃渣加工、租赁给渝湘高速隧道项目部（中铁十五局）及紧急道路疏通自用，租赁期间每月按照8000元收取租金，租赁期限为5年，合同一年一签。</t>
  </si>
  <si>
    <t>2020.6.16</t>
  </si>
  <si>
    <t>租赁期间每月按照8000元收取租金，租赁期限为5年，合同一年一签。</t>
  </si>
  <si>
    <r>
      <rPr>
        <sz val="8"/>
        <color theme="1"/>
        <rFont val="宋体"/>
        <charset val="134"/>
      </rPr>
      <t>武农发〔</t>
    </r>
    <r>
      <rPr>
        <sz val="8"/>
        <color theme="1"/>
        <rFont val="Times New Roman"/>
        <charset val="134"/>
      </rPr>
      <t>2020</t>
    </r>
    <r>
      <rPr>
        <sz val="8"/>
        <color theme="1"/>
        <rFont val="宋体"/>
        <charset val="134"/>
      </rPr>
      <t>〕</t>
    </r>
    <r>
      <rPr>
        <sz val="8"/>
        <color theme="1"/>
        <rFont val="Times New Roman"/>
        <charset val="134"/>
      </rPr>
      <t>28</t>
    </r>
    <r>
      <rPr>
        <sz val="8"/>
        <color theme="1"/>
        <rFont val="宋体"/>
        <charset val="134"/>
      </rPr>
      <t>号</t>
    </r>
  </si>
  <si>
    <t>2020年武隆区江口镇黄草村贫困村集体经济发展项目</t>
  </si>
  <si>
    <t>买一套移动碎石设备，开展碎石加工项目，发展壮大集体经济。</t>
  </si>
  <si>
    <t>2020.4.4</t>
  </si>
  <si>
    <t>入股12万，增加本村集体经济收入1万元，直接或间接带动花园村88户329人贫困户增收致富。</t>
  </si>
  <si>
    <t>2020年武隆区江口镇银厂村贫困村集体经济发展项目</t>
  </si>
  <si>
    <t>入股重庆市武隆区永航贸易公司（石料加工）12万元，主要加工石子和石粉等石料，年底分红2.6万元。</t>
  </si>
  <si>
    <t>2020.6.4</t>
  </si>
  <si>
    <t>入股12万，增加本村集体经济收入1万元，直接或间接带动银厂村78户297人贫困户增收致富。</t>
  </si>
  <si>
    <t>2020年武隆区江口镇谭家村山羊养殖项目</t>
  </si>
  <si>
    <t>1.引种种公羊2只；2.引种种母羊50只3.畜舍栏舍300平方米，长35米，宽8.5米.</t>
  </si>
  <si>
    <t>发展产业，带动周边农户发展养殖羊，提供就地务工岗位，务工带动人均年增收1000元，其中贫困户5户</t>
  </si>
  <si>
    <t>武农发〔2020〕112号</t>
  </si>
  <si>
    <t>接龙乡</t>
  </si>
  <si>
    <t>2020年武隆区接龙乡场镇饮水提升工程</t>
  </si>
  <si>
    <t>新建500T/D水厂一座，安装管道12.906千米</t>
  </si>
  <si>
    <t>巩固提升1600人饮水安全</t>
  </si>
  <si>
    <t>2020年武隆区接龙乡第二批农村饮水安全巩固提升工程</t>
  </si>
  <si>
    <t>新建水池4口200m3，维修水池1口10m3，安装管网18km</t>
  </si>
  <si>
    <t>2020.10.15</t>
  </si>
  <si>
    <t>巩固提升104人饮水安全</t>
  </si>
  <si>
    <t>2020年武隆区接龙乡灾后重建项目</t>
  </si>
  <si>
    <t>2020.8.1</t>
  </si>
  <si>
    <t>2020年武隆区接龙乡苏家山产业路建设</t>
  </si>
  <si>
    <t>修建双坑至苏家山产业路4.2公里，改扩建0.35公里，3.5米宽泥结石路面+土边沟</t>
  </si>
  <si>
    <t>改善高坎子社改善高坎子社288人，其中包含贫困户15户65人生产生活条件，新增烤烟200余亩，带动贫困户增收1000元以上，带动中药材基地发展。</t>
  </si>
  <si>
    <t>庙垭乡</t>
  </si>
  <si>
    <t>2020年武隆区庙垭乡和平村黑锅路</t>
  </si>
  <si>
    <t>硬化公路4.1公里宽3.5米，和平村黑凼子到锅厂湾</t>
  </si>
  <si>
    <t>该农村路的建设，预计能解决42人出行问题，其中贫困受益户19人，大力推动经济社会发展，有效促进农民增收致富，让农副产品真正走出去。</t>
  </si>
  <si>
    <t>重庆市财政局关于提前下达2020年财政专项扶贫资金的通知渝财农［2019］144号</t>
  </si>
  <si>
    <t>2020年武隆区庙垭乡云丛村人饮项目</t>
  </si>
  <si>
    <t>新建水池1口200立方米，配套安装管网，整治水源工程2处，整治引水渠2.5公里。</t>
  </si>
  <si>
    <t>解决部分群众人畜饮用水困难的问题。预计受益群众156户484人，其中贫困户15户38人。</t>
  </si>
  <si>
    <t>2020年武隆区庙垭乡第二批农村饮水安全巩固提升工程</t>
  </si>
  <si>
    <t>新建提水泵站一座，新建水池2口400立方，维修水池1口20方，新建过滤池15口，安装管网2km</t>
  </si>
  <si>
    <t>2020.12</t>
  </si>
  <si>
    <t>巩固提升2397人饮水安全</t>
  </si>
  <si>
    <t>《关于提前下达2020年水利发展资金预算的通知》渝财农【2019】45号</t>
  </si>
  <si>
    <t>2020年武隆区庙垭乡灾后重建项目</t>
  </si>
  <si>
    <t>《关于下达第三批财政专项扶贫资金的通知》渝财农【2020】26号</t>
  </si>
  <si>
    <t xml:space="preserve"> 庙垭乡 </t>
  </si>
  <si>
    <t>2020年武隆区庙垭乡金庙路改扩建工程</t>
  </si>
  <si>
    <t>建设金龙湾至庙堡9.531公里路面加宽改造工程（二期）</t>
  </si>
  <si>
    <t>通过道路加宽改造的实施，解决贫困户25户出行难的问题，降低生产成本，提高群众收入</t>
  </si>
  <si>
    <t>武财农【2020】97号</t>
  </si>
  <si>
    <t>平桥镇</t>
  </si>
  <si>
    <t>2020年武隆区平桥镇高屋村贫困村集体经济发展项目</t>
  </si>
  <si>
    <t>种植红薯400亩</t>
  </si>
  <si>
    <t>对通过土地入股的农户，实现每年400元/亩的稳定收入；对参与种植的农户实现每年600元/亩的稳定收入。林下套种红薯预计每亩年产2000斤，按照当前市价5角/斤，每亩可收入1000元。</t>
  </si>
  <si>
    <t>武隆涉农统筹整合办〔2020〕3 号</t>
  </si>
  <si>
    <t>2020年武隆区平桥镇红隆村贫困村集体经济发展项目</t>
  </si>
  <si>
    <t>引进种植特色水果红果参20亩；种植桑树20亩。</t>
  </si>
  <si>
    <t>预计目标：第一年亩产200斤，总产量3600斤，基地年产值3.6万元，净利润1.5万元；第二年亩产400斤，总产量7200斤，基地年产值7.2万元，净利润8万元；第三年亩产500斤，总产量9000斤，产值20万元，净利润10万元。直接带动40余户村民(贫困户9户)就地就近务工，同时增加村集体经济收入。</t>
  </si>
  <si>
    <t>2020年武隆区平桥镇乌杨村贫困村集体经济发展项目</t>
  </si>
  <si>
    <t>种植蚕桑400亩</t>
  </si>
  <si>
    <t>对通过土地入股的农户，实现每年400元/亩的稳定收入；对参与种植的农户实现每年600元/亩的稳定收入。预计每亩年产1000斤，按照当前市价4角/斤，每亩可收入400元。</t>
  </si>
  <si>
    <t>2020年武隆区平桥镇龙园村产业基地联通公路</t>
  </si>
  <si>
    <t>建设里程长2.6公里，路基宽度3.5米，
建设性质为通畅。C25砼浇筑路面20cm厚。</t>
  </si>
  <si>
    <t>2019年完成规划设计，2020年完成100%，硬化公路2.6公里；质量合格率100%；项目完成及时率100%；道路补助标准37万元/公里；受益贫困户49户176人；工程设计使用年限10年以上；受益贫困人口满意率100%；通过改善交通条件，方便1095人其中贫困户172人生活出行并降低农产品运输成本。</t>
  </si>
  <si>
    <t>2020年武隆区平桥镇乌杨村联通公路</t>
  </si>
  <si>
    <t>建设里程长4公里，路基宽度3.5米，
建设性质为通畅。C25砼浇筑路面20cm厚。</t>
  </si>
  <si>
    <t>2019年完成规划设计，2020年完成100%，硬化公路4公里；质量合格率100%；项目完成及时率100%；道路补助标准37万元/公里；受益贫困户24户96人；工程设计使用年限10年以上；受益贫困人口满意率100%；通过改善交通条件，方便892人其中贫困户96人生活出行并降低农产品运输成本。</t>
  </si>
  <si>
    <t>2020年武隆区平桥镇灾后重建项目</t>
  </si>
  <si>
    <t>2020年武隆区平桥镇第二批农村饮水安全巩固提升工程</t>
  </si>
  <si>
    <t>新建水池6口1100立方，过滤池5口，安装管道24.2km。</t>
  </si>
  <si>
    <t>2020年1月5日前项目申报完成；2020年11月30日完工。新建水池6口1100立方，过滤池5口，安装管道24.2km。受益贫困户40户142人；工程设计使用年限10年以上；受益贫困人口满意率100%；通过改善饮水等基础设施条件，提升550人其中贫困户142人安全饮水条件，解决饮水难问题。</t>
  </si>
  <si>
    <t>石桥乡</t>
  </si>
  <si>
    <t>2020年武隆区石桥乡天池村基础设施项目</t>
  </si>
  <si>
    <t>改造公路1公里，新建及改造人行步道2公里，新建及改造路桥4座，新建堡坎80立方，新建水池230立方等</t>
  </si>
  <si>
    <t>2019年完成10%，2020年完成90%，质量合格率100%，项目完成及时率100%，贫困户户均预计增收650元，受益贫困户,33户119人，工程设计使用年限10年以上，受益贫困人口满意率98%以上，对贫困户的脱贫增收起到促进作用。</t>
  </si>
  <si>
    <t>2020年武隆区石桥乡天池村人居环境改造项目</t>
  </si>
  <si>
    <t xml:space="preserve">改造人居环境23户，农房环境改造900平米等
</t>
  </si>
  <si>
    <t>2020年武隆区石桥乡天池村乡村旅游及配套设施项目</t>
  </si>
  <si>
    <t xml:space="preserve">改造乡村旅游配套设施及周边人居环境改造约2200平米等 </t>
  </si>
  <si>
    <t>2020年武隆区石桥乡天池村产业扶贫项目</t>
  </si>
  <si>
    <t>新建灌溉渠堰（管）3条450米，水产养殖1.4亩，金银花产业附属设施2处，添置捕捞设施及工具</t>
  </si>
  <si>
    <t>2020年武隆区石桥乡天池重点贫困村产业公路加宽改造硬化项目</t>
  </si>
  <si>
    <t>将新房子农业社特色林果、金银花基地1005米产业路，加宽改造至3.5米，并实施硬化</t>
  </si>
  <si>
    <t>2020年完成100%硬化公路1.005公里，质量合格率100%，项目完成及时率100%，道路补助标准42万元/公里，贫困户户均预计增收600元，受益贫困户27户81人，工程设计使用年限10年以上，受益贫困人口满意率100%以上，方便沿线农民生产作业，对贫困户的脱贫增收起到促进作用。</t>
  </si>
  <si>
    <t>2020年武隆区石桥乡香龙村观音寺社道公路</t>
  </si>
  <si>
    <t>硬化公路8.1公里，安保工程</t>
  </si>
  <si>
    <t>2020年完成100%硬化公路8.1公里，质量合格率100%，项目完成及时率100%，道路补助标准57万元/公里，贫困户户均预计增收600元，受益贫困户4户14人，工程设计使用年限10年以上，受益贫困人口满意率98%以上，方便沿线农民生产作业，对贫困户的脱贫增收起到促进作用。</t>
  </si>
  <si>
    <t xml:space="preserve">武隆交通计〔2020〕18号
</t>
  </si>
  <si>
    <t>2020年武隆区石桥乡贾角村贫困村集体经济发展项目</t>
  </si>
  <si>
    <t>集体经济发展项目及规划经村支两委研究确定入股到重庆市武隆县林业发展有限公司，与其加强合作，每年预计分红1万元</t>
  </si>
  <si>
    <t>2020年完成100%,质量合格率100%，项目完成及时率100%，贫困户户均预计增收650元，受益贫困户60户200人，工程设计使用年限10年以上，受益贫困人口满意率98%以上，对贫困户的脱贫增收起到促进作用。</t>
  </si>
  <si>
    <t>2020年武隆区石桥乡八角村环湖林果经济项目</t>
  </si>
  <si>
    <t xml:space="preserve">在蔡兴坝八角村、香龙村新发展林果200亩（包括购苗和灌溉设施建设 </t>
  </si>
  <si>
    <t>2020年完成100%，质量合格率100%，项目完成及时率100%，贫困户户均预计增收600元，受益贫困户5户17人，工程设计使用年限10年以上，受益贫困人口满意率98%以上，对贫困户的脱贫增收起到促进作用。</t>
  </si>
  <si>
    <t>2020年武隆区石桥乡贾角村竹笋规模化种植项目</t>
  </si>
  <si>
    <t>竹笋规模化种植840亩</t>
  </si>
  <si>
    <t>2019年完成10%，2020年完成90%，质量合格率100%，项目完成及时率100%，贫困户户均预计增收500元，受益贫困户,62户215人，工程设计使用年限10年以上，受益贫困人口满意率98%以上，对贫困户的脱贫增收起到促进作用。</t>
  </si>
  <si>
    <t>武农发〔2020〕64号</t>
  </si>
  <si>
    <t>2020年武隆区石桥乡天池村新房子产业路项目</t>
  </si>
  <si>
    <t>将新房子农业社特色林果、金银花基地2465米产业路实施加宽改造和硬化建设。一是将现有路基再加宽2米需要15万元，二是按宽4.5米的标准实施硬化建设，115.855万元。</t>
  </si>
  <si>
    <t>2020年完成100%硬化公路2.465公里，质量合格率100%，项目完成及时率100%，道路补助标准一是将现有路基再加宽2米需要15万元，二是按宽4.5米的标准实施硬化建设，按47万元/公里，贫困户户均预计增收600元，受益贫困户23户72人，工程设计使用年限10年以上，受益贫困人口满意率100%以上，方便沿线农民生产作业，对贫困户的脱贫增收起到促进作用。</t>
  </si>
  <si>
    <t>2020年武隆区石桥乡天池村农村饮水安全巩固提升工程</t>
  </si>
  <si>
    <t>新建200方水池1口，过滤池1口、安装水管1800米，水表82块</t>
  </si>
  <si>
    <t>2020.0.5</t>
  </si>
  <si>
    <t>巩固提升46人饮水安全其中贫困户4户9人</t>
  </si>
  <si>
    <t>2020年武隆区石桥乡灾后重建项目</t>
  </si>
  <si>
    <t>2020年武隆区石桥乡天池村主道公路改扩建项目</t>
  </si>
  <si>
    <t xml:space="preserve">
改扩建天池村主道公路约9公里，即从石桥环湖公路乌杨树起，经八角村青杠垭和龙凤桥村民小组，止于天池村大堡村民小组垭口，将现有4米宽的公路路面扩宽至5.5米，花费64万元</t>
  </si>
  <si>
    <t>2020年完成100%.改扩建天池村主道公路约9公里，即从石桥环湖公路乌杨树起，经八角村青杠垭和龙凤桥村民小组，止于天池村大堡村民小组垭口，将现有4米宽的公路路面扩宽至5.5米，花费64万元花费64万元质量合格率100%，项目完成及时率100%，贫困户户均预计增收650元，受益贫困户33户119人，工程设计使用年限10年以上，受益贫困人口满意率100%以上，方便沿线农民生产作业，对贫困户的脱贫增收起到促进作用。</t>
  </si>
  <si>
    <t>2020年武隆区石桥乡天池村集体经济产业配套设施建设项目</t>
  </si>
  <si>
    <t xml:space="preserve">补助村集体经济产业用房（120平米）及配套设施建设
</t>
  </si>
  <si>
    <t>2020年完成100%，补助村集体经济产业用房（120平米）及配套设施建设。贫困户户均预计增收650元，受益贫困户33户119人，工程设计使用年限10年以上，受益贫困人口满意率100%以上，方便沿线农民生产作业，对贫困户的脱贫增收起到促进作用。</t>
  </si>
  <si>
    <t>桐梓镇</t>
  </si>
  <si>
    <t>2020年武隆区桐梓镇双凤村大沟至邓家湾公路</t>
  </si>
  <si>
    <t>1.3公里长，4.5米宽混凝土路面和10㎝厚级配碎石基层+20㎝厚C25砼面层</t>
  </si>
  <si>
    <t>2020.1.10</t>
  </si>
  <si>
    <t>2020.5.30</t>
  </si>
  <si>
    <t>2020年完成100%硬化公路1.3公里，质量合格率100%，项目完成及时率100%，道路补助标准47万元/公里，贫困户户均预计增收600元，受益贫困户81户281人，工程设计使用年限20年以上，受益贫困人口满意率98%以上，方便沿线农民生产作业，对贫困户的脱贫增收起到促进作用。解决当地群众出行困难的问题。</t>
  </si>
  <si>
    <r>
      <rPr>
        <sz val="8"/>
        <color theme="1"/>
        <rFont val="宋体"/>
        <charset val="134"/>
      </rPr>
      <t>武隆交通计〔</t>
    </r>
    <r>
      <rPr>
        <sz val="8"/>
        <color theme="1"/>
        <rFont val="Times New Roman"/>
        <charset val="134"/>
      </rPr>
      <t>2020</t>
    </r>
    <r>
      <rPr>
        <sz val="8"/>
        <color theme="1"/>
        <rFont val="宋体"/>
        <charset val="134"/>
      </rPr>
      <t>〕</t>
    </r>
    <r>
      <rPr>
        <sz val="8"/>
        <color theme="1"/>
        <rFont val="Times New Roman"/>
        <charset val="134"/>
      </rPr>
      <t>4</t>
    </r>
    <r>
      <rPr>
        <sz val="8"/>
        <color theme="1"/>
        <rFont val="宋体"/>
        <charset val="134"/>
      </rPr>
      <t>号、武隆交委计〔</t>
    </r>
    <r>
      <rPr>
        <sz val="8"/>
        <color theme="1"/>
        <rFont val="Times New Roman"/>
        <charset val="134"/>
      </rPr>
      <t>2018</t>
    </r>
    <r>
      <rPr>
        <sz val="8"/>
        <color theme="1"/>
        <rFont val="宋体"/>
        <charset val="134"/>
      </rPr>
      <t>〕</t>
    </r>
    <r>
      <rPr>
        <sz val="8"/>
        <color theme="1"/>
        <rFont val="Times New Roman"/>
        <charset val="134"/>
      </rPr>
      <t>31</t>
    </r>
    <r>
      <rPr>
        <sz val="8"/>
        <color theme="1"/>
        <rFont val="宋体"/>
        <charset val="134"/>
      </rPr>
      <t>号</t>
    </r>
  </si>
  <si>
    <t>2020年武隆区桐梓镇双凤村方家坪至老堡塘公路</t>
  </si>
  <si>
    <t>1.7公里长，4.5米宽混凝土路面和10㎝厚级配碎石基层+20㎝厚C25砼面层</t>
  </si>
  <si>
    <t>2020.6.30</t>
  </si>
  <si>
    <t>2020年完成100%硬化公路1.7公里，质量合格率100%，项目完成及时率100%，道路补助标准47万元/公里，贫困户户均预计增收600元，受益贫困户81户281人，工程设计使用年限20年以上，受益贫困人口满意率98%以上，方便沿线农民生产作业，对贫困户的脱贫增收起到促进作用，解决当地群众出行困难的问题。</t>
  </si>
  <si>
    <t>2020年武隆区桐梓镇桐梓村高坎子至后曹公路</t>
  </si>
  <si>
    <t>2公里长，4.5米宽混凝土路面和10㎝厚级配碎石基层+20㎝厚C25砼面层</t>
  </si>
  <si>
    <t>2020年完成100%硬化公路2公里，质量合格率100%，项目完成及时率100%，道路补助标准47万元/公里，贫困户户均预计增收500元，受益贫困户79户274人，工程设计使用年限20年以上，受益贫困人口满意率98%以上，方便沿线农民生产作业，对贫困户的脱贫增收起到促进作用，解决当地群众出行困难的问题。</t>
  </si>
  <si>
    <t>2020年武隆区桐梓镇桐梓村龙洞水至窄曹公路</t>
  </si>
  <si>
    <t>1.2公里长，4.5米宽混凝土路面和10㎝厚级配碎石基层+20㎝厚C25砼面层</t>
  </si>
  <si>
    <t>2020年完成100%硬化公路1.2公里，质量合格率100%，项目完成及时率100%，道路补助标准47万元/公里，贫困户户均预计增收500元，受益贫困户79户274人，工程设计使用年限20年以上，受益贫困人口满意率98%以上，方便沿线农民生产作业，对贫困户的脱贫增收起到促进作用，解决当地群众出行困难的问题。</t>
  </si>
  <si>
    <t>2020年武隆区桐梓镇繁荣村郭湾至炸房公路</t>
  </si>
  <si>
    <t>1公里长，4.5米宽混凝土路面和10㎝厚级配碎石基层+20㎝厚C25砼面层</t>
  </si>
  <si>
    <t>2020年完成100%硬化公路1公里，质量合格率100%，项目完成及时率100%，道路补助标准47万元/公里，贫困户户均预计增收500元，受益贫困户79户255人，工程设计使用年限20年以上，受益贫困人口满意率98%以上，方便沿线农民生产作业，对贫困户的脱贫增收起到促进作用，解决当地群众出行困难的问题。</t>
  </si>
  <si>
    <t>2020年武隆区桐梓镇繁荣村岩口至大土公路</t>
  </si>
  <si>
    <t>0.5公里长，4.5米宽混凝土路面和10㎝厚级配碎石基层+20㎝厚C25砼面层</t>
  </si>
  <si>
    <t>2020年完成100%硬化公路0.5公里，质量合格率100%，项目完成及时率100%，道路补助标准47万元/公里，贫困户户均预计增收500元，受益贫困户79户255人，工程设计使用年限20年以上，受益贫困人口满意率98%以上，方便沿线农民生产作业，对贫困户的脱贫增收起到促进作用，解决当地群众出行困难的问题。</t>
  </si>
  <si>
    <t>2020年武隆区桐梓镇桐梓村肖家片公路</t>
  </si>
  <si>
    <t>2020年完成100%硬化公路1.3公里，质量合格率100%，项目完成及时率100%，道路补助标准47万元/公里，贫困户户均预计增收500元，受益贫困户79户274人，工程设计使用年限20年以上，受益贫困人口满意率98%以上，方便沿线农民生产作业，对贫困户的脱贫增收起到促进作用，解决当地群众出行困难的问题。</t>
  </si>
  <si>
    <t>2020年武隆区桐梓镇双凤村会家弯公路</t>
  </si>
  <si>
    <t>3公里长，4.5米宽混凝土路面和10㎝厚级配碎石基层+20㎝厚C25砼面层</t>
  </si>
  <si>
    <t>2020年完成100%硬化公路3公里，质量合格率100%，项目完成及时率100%，道路补助标准47万元/公里，贫困户户均预计增收600元，受益贫困户81户281人，工程设计使用年限20年以上，受益贫困人口满意率98%以上，方便沿线农民生产作业，对贫困户的脱贫增收起到促进作用，解决当地群众出行困难的问题。</t>
  </si>
  <si>
    <t>2020年武隆区桐梓镇繁荣村贫困村集体经济发展项目</t>
  </si>
  <si>
    <t>入股重庆市金尊食品有限公司用于厂房建设、购买设备，入股2年，每年固定分红20000元，分红时间以合同签约为准，中途经营不善导致亏损，抵押物资：设备</t>
  </si>
  <si>
    <t>2020.3.31</t>
  </si>
  <si>
    <t>完成入股重庆市金尊食品有限公司用于厂房建设、购买设备，入股2年，每年固定分红20000元，</t>
  </si>
  <si>
    <t>2020年武隆区桐梓镇官田村贫困村集体经济发展项目</t>
  </si>
  <si>
    <t>入股桐梓石场（武隆区顺杰石材有限公司），期限：2年，分红时间：分红时间以合同签约为准，固定分红：25000元，如中间石场经营不善导致亏损，抵押物资：设备。</t>
  </si>
  <si>
    <t>完成入股桐梓石场（武隆区顺杰石材有限公司），期限：2年，分红时间：分红时间以合同签约为准，固定分红：25000元，</t>
  </si>
  <si>
    <t>2020年武隆区桐梓镇桐梓村贫困村集体经济发展项目</t>
  </si>
  <si>
    <t>2020.8.30</t>
  </si>
  <si>
    <t>完成入股桐梓石场（武隆区顺杰石材有限公司），期限：2年，分红时间：分红时间以合同签约为准，固定分红：25000元</t>
  </si>
  <si>
    <t>2020年武隆区桐梓镇第二批农村饮水安全巩固提升工程</t>
  </si>
  <si>
    <t>新建200m3水池1口，维修水池渗漏4口、整改安装各型管道4500米</t>
  </si>
  <si>
    <t>巩固提升548人饮水安全</t>
  </si>
  <si>
    <t>2020年武隆区桐梓镇灾后重建项目</t>
  </si>
  <si>
    <t>通过该项目实施后，解决受灾贫困户30户以上的住房和饮水安全问题，保障脱贫攻坚成果得到巩固。</t>
  </si>
  <si>
    <t>土地乡</t>
  </si>
  <si>
    <t>2020年武隆区土地乡第二批农村饮水安全巩固提升工程</t>
  </si>
  <si>
    <t>新建水池4口250方，配套过滤池4口</t>
  </si>
  <si>
    <t>巩固提升91人饮水安全其中贫困3户11人。</t>
  </si>
  <si>
    <t>2020年武隆区土地乡小岩村贫困村集体经济发展项目</t>
  </si>
  <si>
    <t>入股重庆市武隆区鹏翔农业发展有限公司，主要用于添置设施设备以扩大养殖规模，按照公司+村集体经济组织+农户的发展模式，产业带动型。</t>
  </si>
  <si>
    <t>推动全村集体经济增长，带动贫困户15人致富。</t>
  </si>
  <si>
    <t>2020年武隆区土地乡加宽改造小岩村环槽至沿河村麻二坪公路</t>
  </si>
  <si>
    <t>加宽改造土地乡小岩村环槽至沿河村麻二坪公路2.3公里，宽5.5米</t>
  </si>
  <si>
    <t>恢复交通，解决部分群众出行困难的问题</t>
  </si>
  <si>
    <r>
      <rPr>
        <sz val="8"/>
        <color theme="1"/>
        <rFont val="宋体"/>
        <charset val="134"/>
      </rPr>
      <t>区扶贫办发【</t>
    </r>
    <r>
      <rPr>
        <sz val="8"/>
        <color theme="1"/>
        <rFont val="Times New Roman"/>
        <charset val="134"/>
      </rPr>
      <t>2020</t>
    </r>
    <r>
      <rPr>
        <sz val="8"/>
        <color theme="1"/>
        <rFont val="宋体"/>
        <charset val="134"/>
      </rPr>
      <t>】</t>
    </r>
    <r>
      <rPr>
        <sz val="8"/>
        <color theme="1"/>
        <rFont val="Times New Roman"/>
        <charset val="134"/>
      </rPr>
      <t>47</t>
    </r>
    <r>
      <rPr>
        <sz val="8"/>
        <color theme="1"/>
        <rFont val="宋体"/>
        <charset val="134"/>
      </rPr>
      <t>号</t>
    </r>
  </si>
  <si>
    <t>2020年武隆区土地乡灾后重建项目</t>
  </si>
  <si>
    <r>
      <rPr>
        <sz val="8"/>
        <color theme="1"/>
        <rFont val="宋体"/>
        <charset val="134"/>
      </rPr>
      <t>区扶贫办发【</t>
    </r>
    <r>
      <rPr>
        <sz val="8"/>
        <color theme="1"/>
        <rFont val="Times New Roman"/>
        <charset val="134"/>
      </rPr>
      <t>2020</t>
    </r>
    <r>
      <rPr>
        <sz val="8"/>
        <color theme="1"/>
        <rFont val="宋体"/>
        <charset val="134"/>
      </rPr>
      <t>】</t>
    </r>
    <r>
      <rPr>
        <sz val="8"/>
        <color theme="1"/>
        <rFont val="Times New Roman"/>
        <charset val="134"/>
      </rPr>
      <t>58</t>
    </r>
    <r>
      <rPr>
        <sz val="8"/>
        <color theme="1"/>
        <rFont val="宋体"/>
        <charset val="134"/>
      </rPr>
      <t>号</t>
    </r>
  </si>
  <si>
    <t>文复乡</t>
  </si>
  <si>
    <t>2020年武隆区文复乡夏家山至新房子公路</t>
  </si>
  <si>
    <t>硬化夏家山至新房子公路0.4公里，宽4.5米，路面结构为水泥混凝土，10cm厚级配碎石基层+20cm厚C25砼面层，</t>
  </si>
  <si>
    <t>2020.02.18</t>
  </si>
  <si>
    <t>2020.12.31</t>
  </si>
  <si>
    <t>项目实施可解决兴隆村45人（其中贫困人口6人）的出行问题，带动李子产业发展</t>
  </si>
  <si>
    <t>2020年武隆区文复乡西山村肖家盖社道路</t>
  </si>
  <si>
    <t>硬化公路4公里，起于担担山，止于柏杨坪，路面宽度4.5米。</t>
  </si>
  <si>
    <t>预计解决西山村130人出行问题，其中贫困户40人。</t>
  </si>
  <si>
    <t>2020年武隆区文复乡兴隆村半坡组社道路1</t>
  </si>
  <si>
    <t>硬化公路1公里，起于叶家拐子，止于桥底湾，路面宽度4.5米。</t>
  </si>
  <si>
    <t>预计解决兴隆村250人出行问题，其中贫困户133人。</t>
  </si>
  <si>
    <t>2020年武隆区文复乡兴隆村半坡组社道路2</t>
  </si>
  <si>
    <t>硬化公路0.9公里，起于李家坝，止于风卜垭，路面宽度4.5米。</t>
  </si>
  <si>
    <t>2020年武隆区文复乡高隆村韩井沟社道路</t>
  </si>
  <si>
    <t>硬化公路1.9公里，起于沙坝，止于六尺坪，路面宽度4.5米。</t>
  </si>
  <si>
    <t>预计解决高隆村220人出行问题，其中贫困户97人。</t>
  </si>
  <si>
    <t>2020年武隆区文复乡漆树村漆树塘至对门坡</t>
  </si>
  <si>
    <t>硬化公路0.8公里，起于漆树塘，止于对门坡，路面宽度4.5米。</t>
  </si>
  <si>
    <t>预计解决漆树村80人出行问题，其中贫困户10人。</t>
  </si>
  <si>
    <t>2020年武隆区文复乡漆树村漆树塘至楼子堡</t>
  </si>
  <si>
    <t>硬化公路0.6公里，起于晏家湾，止于铜锣井，路面宽度4.5米。</t>
  </si>
  <si>
    <t>预计解决漆树村40人出行问题，其中贫困户4人。</t>
  </si>
  <si>
    <t>2020年武隆区文复乡漆树村大路坪至中间户公路</t>
  </si>
  <si>
    <t>硬化公路0.7公里，起于大路坪，止于中间户，路面宽度4.5米。</t>
  </si>
  <si>
    <t>预计解决漆树村80人出行问题，其中贫困户12人。</t>
  </si>
  <si>
    <t>2020年武隆区文复乡漆树村漆树活动室至国坝子</t>
  </si>
  <si>
    <t>硬化公路1公里，起于漆树活动室，止于国坝子，路面宽度4.5米。</t>
  </si>
  <si>
    <t>预计解决漆树村100人出行问题，其中贫困户25人。</t>
  </si>
  <si>
    <t>2020年武隆区文复乡漆树村铜锣井社道路</t>
  </si>
  <si>
    <t>硬化公路2.1公里，起于坳上，止于白杨林，路面宽度4.5米。</t>
  </si>
  <si>
    <t>预计解决铜锣村320人出行问题，其中贫困户28人。</t>
  </si>
  <si>
    <t>2020年武隆区文复乡铜锣村坳上至白杨林公路</t>
  </si>
  <si>
    <t>硬化公路0.8公里，起于大烤房，止于韭菜林，路面宽度4.5米。</t>
  </si>
  <si>
    <t>预计解决楠木村60人出行问题，其中贫困户14人。</t>
  </si>
  <si>
    <t>2020年武隆区文复乡兴隆村大房子排洪沟建设工程</t>
  </si>
  <si>
    <t>新建排洪沟宽50cm、深70cm、长300米</t>
  </si>
  <si>
    <t>2020.02.16</t>
  </si>
  <si>
    <t>2020.04.30</t>
  </si>
  <si>
    <t>项目实施可改善兴隆村14户60人（其中贫困户3户9人）生活条件</t>
  </si>
  <si>
    <t>2020年武隆区文复乡冉家湾“天星古寨”配套建设项目</t>
  </si>
  <si>
    <t>硬化“天星古寨”传统村落特色民宿项目入口至脆桃基地道路240米等项目建设</t>
  </si>
  <si>
    <t>2020.02.21</t>
  </si>
  <si>
    <t>2020.9.25</t>
  </si>
  <si>
    <t>项目实施可使该农业社群众种植的200多亩脆桃增收，结合附近打造的特色民宿和摄影基地，直接受益群众33户129人，其中贫困户6户24人，户均增收300元</t>
  </si>
  <si>
    <t>2020年武隆区文复乡漆树村山羊养殖基地道路建设项目</t>
  </si>
  <si>
    <t>硬化文复乡漆树村大屋基山羊养殖基地至主公路约350米道路，宽约3米，厚约0.2米。</t>
  </si>
  <si>
    <t>2020.06.18</t>
  </si>
  <si>
    <t>2020.10.5</t>
  </si>
  <si>
    <t>项目实施可解决漆树村漆树村12户53人（贫困户4户12人）的生产生活条件，带动山羊养殖产业发展，实现收入稳步增加。</t>
  </si>
  <si>
    <t>武隆民宗委发﹝2020﹞6号</t>
  </si>
  <si>
    <t>2020年武隆区文复乡桐子坳人饮池</t>
  </si>
  <si>
    <t>维修桐子坳水池200立方米，对水池四壁重新维修补漏</t>
  </si>
  <si>
    <t>2020.03.05</t>
  </si>
  <si>
    <t>2020.7.30</t>
  </si>
  <si>
    <t>项目实施可解决高隆村受益人口84人，其中贫困户2户12人饮水安全问题</t>
  </si>
  <si>
    <t>2020年武隆区文复乡铜锣村人饮项目</t>
  </si>
  <si>
    <t>新建沙湾水池300m³</t>
  </si>
  <si>
    <t>项目实施可巩固铜锣村14户65人(其中贫困户3户12人)饮水安全问题</t>
  </si>
  <si>
    <t>2020年武隆区文复乡西山村人饮项目</t>
  </si>
  <si>
    <t>新建肖家盖、下曹、马家毛坡水池各100m³，配套安装管网</t>
  </si>
  <si>
    <t>项目实施可解决西山村23户83人贫困户10户32人的饮水安全问题</t>
  </si>
  <si>
    <t>2020年武隆区文复乡兴隆村管网延伸</t>
  </si>
  <si>
    <t>延伸32管4500米、25管600米、20管600米</t>
  </si>
  <si>
    <t>项目实施可解决兴隆村52户173人（其中贫困户13户39人）饮水安全问题</t>
  </si>
  <si>
    <t>2020年武隆区文复乡高隆村贫困村集体经济发展项目</t>
  </si>
  <si>
    <t>入股文复苗族土家族乡高隆村农村综合服务社，经营农资、农产品实现营业收入15万元，村集体每年入股分红1万元</t>
  </si>
  <si>
    <t>2020.03.03</t>
  </si>
  <si>
    <t>项目实施后，村集体每年入股分红1万元。经营农资、农产品实现营业收入15万元，带动当地农户34户，其中贫困户2户，户均增收1000元。</t>
  </si>
  <si>
    <t>2020年武隆区文复乡楠木村贫困村集体经济发展项目</t>
  </si>
  <si>
    <t>入股重庆绿扩园林绿化工程有限公司，发展油桐种植约15万株，每年实现入股分红收入1万元。</t>
  </si>
  <si>
    <t>项目实施后，村每年入股分红收入1万元。发展油桐苗15万株，实现营业收入22.5万元，带动当地农户32户，其中贫困户6户，户均增收1500元。</t>
  </si>
  <si>
    <t>2020年武隆区文复乡兴隆村集体经济发展项目</t>
  </si>
  <si>
    <t>入股12万元到武隆区华斌水果专业合作社，发展水果种植销售,实现入股分红收入1万元，</t>
  </si>
  <si>
    <t>项目实施后，村每年入股分红收入1万元。实现带动当地农户35户，其中贫困户5户，户均增收1000元。</t>
  </si>
  <si>
    <t>2020年武隆区文复乡兴隆村华斌水果采摘苑配套项目</t>
  </si>
  <si>
    <t xml:space="preserve">新建兴隆村牛帮岩华斌水果采摘苑排洪沟约1003米，其中宽0.6米、深0.8米的约823米，宽0.8米、深0.6米的约180米。 </t>
  </si>
  <si>
    <t>项目预计在2020年10月前全部完成。项目建设内容为在文复乡兴隆村牛帮岩农业社华斌水果采摘苑附近建设排洪沟约1003米。项目的实施，可解决附近300余亩水果基地长期以来容易被山水淹没的“顽疾”。改善附近110户群众390余人（其中贫困户29户111人）的生产生活条件，打造附近纳凉避暑、亲子采摘乡村旅游，实现乡村振兴、民族团结发展。</t>
  </si>
  <si>
    <t>2020年武隆区文复乡灾后重建项目</t>
  </si>
  <si>
    <t>2020.09.05</t>
  </si>
  <si>
    <t>2020.10.31</t>
  </si>
  <si>
    <t>仙女山街道</t>
  </si>
  <si>
    <t>2020年武隆区仙女山镇仙女村干河沟公路路基建设项目</t>
  </si>
  <si>
    <t>建设里程2.903公里，新建泥结石公路从仙女村郭家扁到树林堡，长2.903公里，建设内容：路基加宽至5米，其中新开挖600米，土石方开挖，浆砌片石挡土墙、片石换填，建设性质为通达。</t>
  </si>
  <si>
    <t>该项目实施可解决仙女村86人（其中贫困人口10人）出行问题，可带动高山蔬菜等产业发展”。</t>
  </si>
  <si>
    <r>
      <rPr>
        <sz val="8"/>
        <color theme="1"/>
        <rFont val="宋体"/>
        <charset val="134"/>
      </rPr>
      <t>武隆交通计〔</t>
    </r>
    <r>
      <rPr>
        <sz val="8"/>
        <color theme="1"/>
        <rFont val="Times New Roman"/>
        <charset val="134"/>
      </rPr>
      <t>2020</t>
    </r>
    <r>
      <rPr>
        <sz val="8"/>
        <color theme="1"/>
        <rFont val="宋体"/>
        <charset val="134"/>
      </rPr>
      <t>〕</t>
    </r>
    <r>
      <rPr>
        <sz val="8"/>
        <color theme="1"/>
        <rFont val="Times New Roman"/>
        <charset val="134"/>
      </rPr>
      <t>18</t>
    </r>
    <r>
      <rPr>
        <sz val="8"/>
        <color theme="1"/>
        <rFont val="宋体"/>
        <charset val="134"/>
      </rPr>
      <t>号</t>
    </r>
  </si>
  <si>
    <t>2020年武隆区仙女山镇白果村岩迁湾公路路基工程</t>
  </si>
  <si>
    <t>里程0.527km，路基加宽宽度4m，建设内容：土石方开挖、浆砌片石挡土墙、石渣填方，建设性质通达</t>
  </si>
  <si>
    <t>该项目实施可解决白果村16人（其中贫困人口3人）出行问题，可带动贫困户种植业产业发展”。</t>
  </si>
  <si>
    <t>2020年武隆区仙女山镇第二批农村饮水安全巩固提升工程</t>
  </si>
  <si>
    <t>维修水池300立方米水池1口，新建水池200立方米水池1口，安装40PE水源管道4500米，修建过滤池1口</t>
  </si>
  <si>
    <t>巩固提升166人饮水安全，其中贫困户13人</t>
  </si>
  <si>
    <t>2020年武隆区仙女山镇白果村产业园便道项目</t>
  </si>
  <si>
    <t>新建采摘步道5.5千米，宽1米</t>
  </si>
  <si>
    <t>2020年完成采摘步道长5.5千米、宽1米的建设，带动贫困户增加务工收入。</t>
  </si>
  <si>
    <t>2020年武隆区仙女山镇白果村扶贫产业灌溉项目</t>
  </si>
  <si>
    <t xml:space="preserve">新建水池400立方米，埋设安装水管800米
</t>
  </si>
  <si>
    <t>项目实施可解决白果村54人（其中贫困人口4人）饮水安全行问题，可解决150亩耕地等农业用水”</t>
  </si>
  <si>
    <t>2020年武隆区仙女山街道灾后重建项目</t>
  </si>
  <si>
    <t>维修明星村人饮水池600立方米，维修庙树村道公路133米。</t>
  </si>
  <si>
    <t>解决受灾贫困户出行和饮水安全</t>
  </si>
  <si>
    <t>鸭江镇</t>
  </si>
  <si>
    <t>2020年武隆区鸭江镇青峰村三元村联通公路</t>
  </si>
  <si>
    <t>新建青峰村纪家弯至三元村杨家弯组公路4.1公里，宽4.5米。</t>
  </si>
  <si>
    <t>20200216</t>
  </si>
  <si>
    <t>20201020</t>
  </si>
  <si>
    <t>完成新建公路4.1公里，宽4.5米,支持农村公路建设，确保完工项目验收合格，预计解决745人出行问题，其中贫困户64人，有效带动周边贫困户产业发展，激发贫困户产业发展积极性，促使贫困户增收，对经济发展有明显的促进作用。</t>
  </si>
  <si>
    <t>2020年武隆区鸭江镇显灵村耳子山公路硬化项目</t>
  </si>
  <si>
    <t>硬化显灵村大片组耳子山公路1.3公里，宽3.5米，厚0.2米。</t>
  </si>
  <si>
    <t>20201120</t>
  </si>
  <si>
    <t>完成新增贫困村硬化路里程1.3公里，宽3.5米。支持农村公路建设，确保完工项目验收合格，预计解决52人出行问题，其中贫困户8人，激发贫困户产业发展积极性，促使贫困户增收，对经济发展有明显的促进作用。</t>
  </si>
  <si>
    <t>2020年武隆区鸭江镇双河园村羊岩村联通公路</t>
  </si>
  <si>
    <t>新建公路2.2公里，宽4.5米</t>
  </si>
  <si>
    <t>20200618</t>
  </si>
  <si>
    <t>20201130</t>
  </si>
  <si>
    <t>新建公路2.2公里，宽4.5米,支持农村公路建设，确保完工项目验收合格，预计解决282人出行问题，其中贫困户42人，激发贫困户内生动力，提高沿线土地使用，对经济发展有明显的促进作用。</t>
  </si>
  <si>
    <t>2020年武隆区鸭江镇灾后项目</t>
  </si>
  <si>
    <t>2020年5月4日特大风雹自然灾害导致全镇约663户农户1317间房屋受灾，其中贫困户受损约92户138间，  为全镇农户和贫困户收入和两不愁三保障达标，现特申请资金用于维修受灾房屋和恢复人居环境。</t>
  </si>
  <si>
    <t>20200510</t>
  </si>
  <si>
    <t>20201231</t>
  </si>
  <si>
    <t xml:space="preserve"> 为贫困户受损房屋约92户138间，全镇农户和贫困户收入和两不愁三保障达标，现特申请资金用于维修受灾房屋和恢复人居环境。</t>
  </si>
  <si>
    <t>2020年武隆区鸭江镇灾后重建项目</t>
  </si>
  <si>
    <t>维修受灾的人饮水池3口、过滤池2口、水源工程4处，安装恢复受损的人饮管道7026米（DN25管326米，DN32管3000米，DN40管3000米，DN50管700米）</t>
  </si>
  <si>
    <t>20200904</t>
  </si>
  <si>
    <t>20201024</t>
  </si>
  <si>
    <t>1、羊岩村维修过滤池1口、人饮水池1口（容积100m3）；2、高兴村维修过滤池1口、人饮水池1口、饮用水源2处；3、保禾村维修人饮水源工程1处；4、双河园村维修人饮水源工程1处；5、青峰村维修人饮水池3口, 安装更换损毁的DN20管9600米、DN25管2700米。</t>
  </si>
  <si>
    <t>2020年武隆区鸭江镇第二批农村饮水安全巩固提升工程</t>
  </si>
  <si>
    <t>新建水池1口200方，新建过滤池4口，维修水池2口460立方</t>
  </si>
  <si>
    <t>20200619</t>
  </si>
  <si>
    <t>新建水池1口200方，新建过滤池4口，维修水池2口460立方，通过实施本项目，巩固提升237户761人饮水安全，其中贫困户18户68人</t>
  </si>
  <si>
    <t>羊角街道</t>
  </si>
  <si>
    <t>2020年武隆区土坎镇新坪村风吹岭至敬老院公路</t>
  </si>
  <si>
    <t>"油化里程3.721公里，起于风吹岭，止于敬老院。 "</t>
  </si>
  <si>
    <t>支持四好农村路建设，确保完工项目验收合格，预计解决2196人出行问题，其中贫困户24人，对经济发展有明显的促进作用。</t>
  </si>
  <si>
    <t>武财农［2020］7号</t>
  </si>
  <si>
    <t>2020年武隆区土坎镇关滩村青堡公路</t>
  </si>
  <si>
    <t>水泥混凝土硬化里程0.886公里。起于青龙，止于堡上。</t>
  </si>
  <si>
    <t>支持四好农村路建设，确保完工项目验收合格，预计解决176人出行问题，其中贫困户12人，对经济发展有明显的促进作用。</t>
  </si>
  <si>
    <t>2020年武隆区羊角镇永隆村王家坝至石盆公路</t>
  </si>
  <si>
    <t>共分3个路段，路线全长1.565km。路基宽度4.5m，设错车道，行车道宽度4.5m，设计荷载为公路—II级。全线采用10cm厚级配碎石基层+20cm厚C25砼面层路面结构，抗弯拉强度3.5MPa。</t>
  </si>
  <si>
    <t>解决20户86人、贫困户4户16人出行困难的问题</t>
  </si>
  <si>
    <t>2020年武隆区羊角镇青春村青铜公路</t>
  </si>
  <si>
    <t>硬化公路2.671km，路线分为2个路段：主线起于改板垭口，止于沙子岭，路线全长2.401km；支线起于沙子岭，止于铜鼓岩，路线长0.270km。</t>
  </si>
  <si>
    <t>解决160人，其中贫困户16户71人出行困难的问题</t>
  </si>
  <si>
    <t>2020年武隆区羊角镇石床村千凉公路</t>
  </si>
  <si>
    <t>起于千丘榜，止于凉风垭，路线全长1.242km。路基宽度4.5m，设错车道，行车道宽度4.5m，设计荷载为公路—II级。</t>
  </si>
  <si>
    <t>解决13户62人贫困户4户15人出行困难的问题</t>
  </si>
  <si>
    <t>2020年武隆区羊角镇石床村马石公路</t>
  </si>
  <si>
    <t>马石公路共分13个路段，路线全长2.745km。路基宽度4.5m，设错车道，行车道宽度4.5m，设计荷载为公路—II级。全线采用10cm厚级配碎石基层+20cm厚C25砼面层路面结构，抗弯拉强度3.5MPa。</t>
  </si>
  <si>
    <t xml:space="preserve">解决25户108人出行困难的问题 贫困户3户12人 </t>
  </si>
  <si>
    <t>2020年武隆区羊角镇鹅岭村鹅岭石梁社道路</t>
  </si>
  <si>
    <t>路线全长0.877km。路基宽度4.5m，设错车道，行车道宽度4.5m，设计荷载为公路—II级。全线采用10cm厚级配碎石基层+20cm厚C25砼面层路面结构，抗弯拉强度3.5MPa。</t>
  </si>
  <si>
    <t>2020年完成道路硬化0.877公里，路面宽度4.5米，并投入使用，解决群众出行问题和当地产业发展</t>
  </si>
  <si>
    <t>2020年武隆区羊角镇鹅岭村大湾社道路</t>
  </si>
  <si>
    <t>共分11个路段，路线全长1.593km。路基宽度4.5m，设错车道，行车道宽度4.5m，设计荷载为公路—II级。全线采用10cm厚级配碎石基层+20cm厚C25砼面层路面结构，抗弯拉强度3.5MPa。</t>
  </si>
  <si>
    <t xml:space="preserve">解决24户121人出行困难的问题 贫困户3户12人 </t>
  </si>
  <si>
    <t>2020年武隆区羊角镇碑垭村白岩公路</t>
  </si>
  <si>
    <t>共分2个路段，路段一起于岩上，止于白杨。路线长2.378km；路段二为入户路，路线0.029km。该项目路线全长2.407km。路基宽度4.5m，设错车道，行车道宽度4.5m，设计荷载为公路—II级。全线采用10cm厚级配碎石基层+20cm厚C25砼面层路面结构，抗弯拉强度3.5MPa。</t>
  </si>
  <si>
    <t>解决105出行困难的问题，方便了28户105人其中贫困户5户20人生活出行</t>
  </si>
  <si>
    <t>2020年武隆区羊角镇永隆村岩湾至大歇槽公路</t>
  </si>
  <si>
    <t>共分4个路段，路线全长3.631km。路基宽度4.5m，设错车道，行车道宽度3.5m，两侧各0.5m的路肩，设计荷载为公路—II级。</t>
  </si>
  <si>
    <t>2020年完成道路硬化3.631公里，路面宽度4.5米，并投入使用，解决群众出行问题和当地产业发展</t>
  </si>
  <si>
    <t>2020年武隆区羊角镇茶岭村小堡至邓家园公路</t>
  </si>
  <si>
    <t>路线全长1.103km，路线分为7个路段：主线起于小堡，止于邓家园，路线全长0.59km；支线一：路线起于邓家园路口，止于小园子，路线长0.35km；支线二：李幸福入户路，路线全长0.05km；支线三：李万志入户路，路线全长0.008km；支线四：秦永华入户路，路线全长0.014km；支线五：李双红入户路，路线全长0.056km；支线六：樊华入户路，路线全长0.035km。</t>
  </si>
  <si>
    <t>2020年完成道路硬化1.103公里，路面宽度3.5米，并投入使用，解决群众出行问题和当地产业发展</t>
  </si>
  <si>
    <t>2020年武隆区羊角镇永隆村人饮安全工程</t>
  </si>
  <si>
    <t>C25砼新建水池1个100立方，安装水管850米.</t>
  </si>
  <si>
    <t>2020年武隆区羊角镇茶岭村贫困村集体经济发展项目</t>
  </si>
  <si>
    <t>茶岭村成立集红苕600亩种植，苕粉收购、加工销售为一体的专业合作社，增加集体经济收入。</t>
  </si>
  <si>
    <t>壮大本村集体经济收入。带动其中贫困户43户186人增收</t>
  </si>
  <si>
    <t>武财农［2020］36号</t>
  </si>
  <si>
    <t>2020年武隆区羊角镇庙岭村贫困村集体经济发展项目</t>
  </si>
  <si>
    <t>成立村集体经济重庆市禹志建筑劳务有限公司，购买30型装载机一台，用于出租，预计收入可达3万元以上</t>
  </si>
  <si>
    <t>壮大本村集体经济收入。带动其中贫困户38户150人增收</t>
  </si>
  <si>
    <t>2020年武隆区羊角街道第二批农村饮水安全巩固提升工程</t>
  </si>
  <si>
    <t>减压池6口、浮球阀4个、厂区设施及进出水管网维修100米以上、石床村供水管网联通工，安装PE管网100米以上</t>
  </si>
  <si>
    <t>巩固提升245户1082人，其中贫困户14户46人</t>
  </si>
  <si>
    <t>2020年武隆区羊角街道灾后重建项目</t>
  </si>
  <si>
    <t>长坝镇</t>
  </si>
  <si>
    <t>2020年武隆区长坝镇鹅冠村邓家堡社道公路建设</t>
  </si>
  <si>
    <r>
      <rPr>
        <sz val="8"/>
        <color theme="1"/>
        <rFont val="宋体"/>
        <charset val="0"/>
      </rPr>
      <t>加宽改造及硬化郑家湾接路口至干田堡共约</t>
    </r>
    <r>
      <rPr>
        <sz val="8"/>
        <color theme="1"/>
        <rFont val="Times New Roman"/>
        <charset val="0"/>
      </rPr>
      <t>458</t>
    </r>
    <r>
      <rPr>
        <sz val="8"/>
        <color theme="1"/>
        <rFont val="宋体"/>
        <charset val="0"/>
      </rPr>
      <t>米，加宽至</t>
    </r>
    <r>
      <rPr>
        <sz val="8"/>
        <color theme="1"/>
        <rFont val="Times New Roman"/>
        <charset val="0"/>
      </rPr>
      <t>4.5</t>
    </r>
    <r>
      <rPr>
        <sz val="8"/>
        <color theme="1"/>
        <rFont val="宋体"/>
        <charset val="0"/>
      </rPr>
      <t>米，硬化标号为</t>
    </r>
    <r>
      <rPr>
        <sz val="8"/>
        <color theme="1"/>
        <rFont val="Times New Roman"/>
        <charset val="0"/>
      </rPr>
      <t>C25</t>
    </r>
    <r>
      <rPr>
        <sz val="8"/>
        <color theme="1"/>
        <rFont val="宋体"/>
        <charset val="0"/>
      </rPr>
      <t>。</t>
    </r>
  </si>
  <si>
    <r>
      <rPr>
        <sz val="8"/>
        <color theme="1"/>
        <rFont val="宋体"/>
        <charset val="0"/>
      </rPr>
      <t>解决</t>
    </r>
    <r>
      <rPr>
        <sz val="8"/>
        <color theme="1"/>
        <rFont val="Times New Roman"/>
        <charset val="0"/>
      </rPr>
      <t>9</t>
    </r>
    <r>
      <rPr>
        <sz val="8"/>
        <color theme="1"/>
        <rFont val="宋体"/>
        <charset val="0"/>
      </rPr>
      <t>户</t>
    </r>
    <r>
      <rPr>
        <sz val="8"/>
        <color theme="1"/>
        <rFont val="Times New Roman"/>
        <charset val="0"/>
      </rPr>
      <t>28</t>
    </r>
    <r>
      <rPr>
        <sz val="8"/>
        <color theme="1"/>
        <rFont val="宋体"/>
        <charset val="0"/>
      </rPr>
      <t>人出行困难的问题贫困户</t>
    </r>
    <r>
      <rPr>
        <sz val="8"/>
        <color theme="1"/>
        <rFont val="Times New Roman"/>
        <charset val="0"/>
      </rPr>
      <t>2</t>
    </r>
    <r>
      <rPr>
        <sz val="8"/>
        <color theme="1"/>
        <rFont val="宋体"/>
        <charset val="0"/>
      </rPr>
      <t>户</t>
    </r>
    <r>
      <rPr>
        <sz val="8"/>
        <color theme="1"/>
        <rFont val="Times New Roman"/>
        <charset val="0"/>
      </rPr>
      <t>6</t>
    </r>
    <r>
      <rPr>
        <sz val="8"/>
        <color theme="1"/>
        <rFont val="宋体"/>
        <charset val="0"/>
      </rPr>
      <t>人</t>
    </r>
  </si>
  <si>
    <t>2020年武隆区长坝镇前进村盖坪公路硬化</t>
  </si>
  <si>
    <r>
      <rPr>
        <sz val="8"/>
        <color theme="1"/>
        <rFont val="宋体"/>
        <charset val="0"/>
      </rPr>
      <t>改扩建及硬化前进村盖坪组洞梁子至梨树坪公路建设里程</t>
    </r>
    <r>
      <rPr>
        <sz val="8"/>
        <color theme="1"/>
        <rFont val="Times New Roman"/>
        <charset val="0"/>
      </rPr>
      <t>2.1</t>
    </r>
    <r>
      <rPr>
        <sz val="8"/>
        <color theme="1"/>
        <rFont val="宋体"/>
        <charset val="0"/>
      </rPr>
      <t>公里，</t>
    </r>
    <r>
      <rPr>
        <sz val="8"/>
        <color theme="1"/>
        <rFont val="Times New Roman"/>
        <charset val="0"/>
      </rPr>
      <t xml:space="preserve">
</t>
    </r>
    <r>
      <rPr>
        <sz val="8"/>
        <color theme="1"/>
        <rFont val="宋体"/>
        <charset val="0"/>
      </rPr>
      <t>路基宽度</t>
    </r>
    <r>
      <rPr>
        <sz val="8"/>
        <color theme="1"/>
        <rFont val="Times New Roman"/>
        <charset val="0"/>
      </rPr>
      <t>4.5</t>
    </r>
    <r>
      <rPr>
        <sz val="8"/>
        <color theme="1"/>
        <rFont val="宋体"/>
        <charset val="0"/>
      </rPr>
      <t>米，</t>
    </r>
    <r>
      <rPr>
        <sz val="8"/>
        <color theme="1"/>
        <rFont val="Times New Roman"/>
        <charset val="0"/>
      </rPr>
      <t xml:space="preserve">
</t>
    </r>
    <r>
      <rPr>
        <sz val="8"/>
        <color theme="1"/>
        <rFont val="宋体"/>
        <charset val="0"/>
      </rPr>
      <t>建设性质为通畅。</t>
    </r>
  </si>
  <si>
    <r>
      <rPr>
        <sz val="8"/>
        <color theme="1"/>
        <rFont val="宋体"/>
        <charset val="0"/>
      </rPr>
      <t>支持农村路建设，确保完工项目验收合格，预计解决</t>
    </r>
    <r>
      <rPr>
        <sz val="8"/>
        <color theme="1"/>
        <rFont val="Times New Roman"/>
        <charset val="0"/>
      </rPr>
      <t>216</t>
    </r>
    <r>
      <rPr>
        <sz val="8"/>
        <color theme="1"/>
        <rFont val="宋体"/>
        <charset val="0"/>
      </rPr>
      <t>人出行问题，其中贫困户</t>
    </r>
    <r>
      <rPr>
        <sz val="8"/>
        <color theme="1"/>
        <rFont val="Times New Roman"/>
        <charset val="0"/>
      </rPr>
      <t>28</t>
    </r>
    <r>
      <rPr>
        <sz val="8"/>
        <color theme="1"/>
        <rFont val="宋体"/>
        <charset val="0"/>
      </rPr>
      <t>，对经济发展有明显的促进作用。</t>
    </r>
  </si>
  <si>
    <t>2020年武隆区长坝镇鹅冠村香树堡人饮项目</t>
  </si>
  <si>
    <r>
      <rPr>
        <sz val="8"/>
        <color theme="1"/>
        <rFont val="宋体"/>
        <charset val="0"/>
      </rPr>
      <t>新建人饮水池</t>
    </r>
    <r>
      <rPr>
        <sz val="8"/>
        <color theme="1"/>
        <rFont val="Times New Roman"/>
        <charset val="0"/>
      </rPr>
      <t>1</t>
    </r>
    <r>
      <rPr>
        <sz val="8"/>
        <color theme="1"/>
        <rFont val="宋体"/>
        <charset val="0"/>
      </rPr>
      <t>口，容量为</t>
    </r>
    <r>
      <rPr>
        <sz val="8"/>
        <color theme="1"/>
        <rFont val="Times New Roman"/>
        <charset val="0"/>
      </rPr>
      <t>200</t>
    </r>
    <r>
      <rPr>
        <sz val="8"/>
        <color theme="1"/>
        <rFont val="宋体"/>
        <charset val="0"/>
      </rPr>
      <t>立方米，配套安装管网。</t>
    </r>
  </si>
  <si>
    <r>
      <rPr>
        <sz val="8"/>
        <color theme="1"/>
        <rFont val="宋体"/>
        <charset val="0"/>
      </rPr>
      <t>有效解决香树堡组、叶家堡组老百姓的饮水问题，巩固提升</t>
    </r>
    <r>
      <rPr>
        <sz val="8"/>
        <color theme="1"/>
        <rFont val="Times New Roman"/>
        <charset val="0"/>
      </rPr>
      <t>,36</t>
    </r>
    <r>
      <rPr>
        <sz val="8"/>
        <color theme="1"/>
        <rFont val="宋体"/>
        <charset val="0"/>
      </rPr>
      <t>人</t>
    </r>
    <r>
      <rPr>
        <sz val="8"/>
        <color theme="1"/>
        <rFont val="Times New Roman"/>
        <charset val="0"/>
      </rPr>
      <t>(</t>
    </r>
    <r>
      <rPr>
        <sz val="8"/>
        <color theme="1"/>
        <rFont val="宋体"/>
        <charset val="0"/>
      </rPr>
      <t>其中贫困户</t>
    </r>
    <r>
      <rPr>
        <sz val="8"/>
        <color theme="1"/>
        <rFont val="Times New Roman"/>
        <charset val="0"/>
      </rPr>
      <t>3</t>
    </r>
    <r>
      <rPr>
        <sz val="8"/>
        <color theme="1"/>
        <rFont val="宋体"/>
        <charset val="0"/>
      </rPr>
      <t>户、</t>
    </r>
    <r>
      <rPr>
        <sz val="8"/>
        <color theme="1"/>
        <rFont val="Times New Roman"/>
        <charset val="0"/>
      </rPr>
      <t>10</t>
    </r>
    <r>
      <rPr>
        <sz val="8"/>
        <color theme="1"/>
        <rFont val="宋体"/>
        <charset val="0"/>
      </rPr>
      <t>人）</t>
    </r>
  </si>
  <si>
    <r>
      <rPr>
        <sz val="8"/>
        <color theme="1"/>
        <rFont val="宋体"/>
        <charset val="0"/>
      </rPr>
      <t>武隆水利发〔</t>
    </r>
    <r>
      <rPr>
        <sz val="8"/>
        <color theme="1"/>
        <rFont val="Times New Roman"/>
        <charset val="0"/>
      </rPr>
      <t>2020</t>
    </r>
    <r>
      <rPr>
        <sz val="8"/>
        <color theme="1"/>
        <rFont val="宋体"/>
        <charset val="0"/>
      </rPr>
      <t>〕</t>
    </r>
    <r>
      <rPr>
        <sz val="8"/>
        <color theme="1"/>
        <rFont val="Times New Roman"/>
        <charset val="0"/>
      </rPr>
      <t>18</t>
    </r>
    <r>
      <rPr>
        <sz val="8"/>
        <color theme="1"/>
        <rFont val="方正仿宋_GBK"/>
        <charset val="134"/>
      </rPr>
      <t>号</t>
    </r>
  </si>
  <si>
    <t>2020年武隆区长坝镇民主村人行便道建设</t>
  </si>
  <si>
    <r>
      <rPr>
        <sz val="8"/>
        <color theme="1"/>
        <rFont val="宋体"/>
        <charset val="0"/>
      </rPr>
      <t>新建民主村人行便道共计</t>
    </r>
    <r>
      <rPr>
        <sz val="8"/>
        <color theme="1"/>
        <rFont val="Times New Roman"/>
        <charset val="0"/>
      </rPr>
      <t>15</t>
    </r>
    <r>
      <rPr>
        <sz val="8"/>
        <color theme="1"/>
        <rFont val="宋体"/>
        <charset val="0"/>
      </rPr>
      <t>公里，宽</t>
    </r>
    <r>
      <rPr>
        <sz val="8"/>
        <color theme="1"/>
        <rFont val="Times New Roman"/>
        <charset val="0"/>
      </rPr>
      <t>0.8</t>
    </r>
    <r>
      <rPr>
        <sz val="8"/>
        <color theme="1"/>
        <rFont val="宋体"/>
        <charset val="0"/>
      </rPr>
      <t>米</t>
    </r>
  </si>
  <si>
    <r>
      <rPr>
        <sz val="8"/>
        <color theme="1"/>
        <rFont val="宋体"/>
        <charset val="0"/>
      </rPr>
      <t>能够有效解决该村居民出行难的问题，便于该村产业发展，带动贫困户</t>
    </r>
    <r>
      <rPr>
        <sz val="8"/>
        <color theme="1"/>
        <rFont val="Times New Roman"/>
        <charset val="0"/>
      </rPr>
      <t>58</t>
    </r>
    <r>
      <rPr>
        <sz val="8"/>
        <color theme="1"/>
        <rFont val="宋体"/>
        <charset val="0"/>
      </rPr>
      <t>户</t>
    </r>
    <r>
      <rPr>
        <sz val="8"/>
        <color theme="1"/>
        <rFont val="Times New Roman"/>
        <charset val="0"/>
      </rPr>
      <t>182</t>
    </r>
    <r>
      <rPr>
        <sz val="8"/>
        <color theme="1"/>
        <rFont val="宋体"/>
        <charset val="0"/>
      </rPr>
      <t>人</t>
    </r>
  </si>
  <si>
    <r>
      <rPr>
        <sz val="8"/>
        <color theme="1"/>
        <rFont val="宋体"/>
        <charset val="0"/>
      </rPr>
      <t>区扶贫办发【</t>
    </r>
    <r>
      <rPr>
        <sz val="8"/>
        <color theme="1"/>
        <rFont val="Times New Roman"/>
        <charset val="0"/>
      </rPr>
      <t>2020</t>
    </r>
    <r>
      <rPr>
        <sz val="8"/>
        <color theme="1"/>
        <rFont val="宋体"/>
        <charset val="0"/>
      </rPr>
      <t>】</t>
    </r>
    <r>
      <rPr>
        <sz val="8"/>
        <color theme="1"/>
        <rFont val="Times New Roman"/>
        <charset val="0"/>
      </rPr>
      <t>47</t>
    </r>
    <r>
      <rPr>
        <sz val="8"/>
        <color theme="1"/>
        <rFont val="宋体"/>
        <charset val="0"/>
      </rPr>
      <t>号</t>
    </r>
    <r>
      <rPr>
        <sz val="8"/>
        <color theme="1"/>
        <rFont val="Times New Roman"/>
        <charset val="0"/>
      </rPr>
      <t xml:space="preserve">
</t>
    </r>
  </si>
  <si>
    <t>2020年武隆区长坝镇民主村犀牛湖连接赵家乡公路建设</t>
  </si>
  <si>
    <r>
      <rPr>
        <sz val="8"/>
        <color theme="1"/>
        <rFont val="宋体"/>
        <charset val="0"/>
      </rPr>
      <t>加宽改造民主村犀牛湖至赵家乡接路口</t>
    </r>
    <r>
      <rPr>
        <sz val="8"/>
        <color theme="1"/>
        <rFont val="Times New Roman"/>
        <charset val="0"/>
      </rPr>
      <t>1041</t>
    </r>
    <r>
      <rPr>
        <sz val="8"/>
        <color theme="1"/>
        <rFont val="宋体"/>
        <charset val="0"/>
      </rPr>
      <t>米公路，加宽至</t>
    </r>
    <r>
      <rPr>
        <sz val="8"/>
        <color theme="1"/>
        <rFont val="Times New Roman"/>
        <charset val="0"/>
      </rPr>
      <t>6.5</t>
    </r>
    <r>
      <rPr>
        <sz val="8"/>
        <color theme="1"/>
        <rFont val="宋体"/>
        <charset val="0"/>
      </rPr>
      <t>米</t>
    </r>
  </si>
  <si>
    <r>
      <rPr>
        <sz val="8"/>
        <color theme="1"/>
        <rFont val="宋体"/>
        <charset val="0"/>
      </rPr>
      <t>能够有效解决该村居民出行难的问题，吸引赵家乡方向的游客到民主村旅游，便于该村产业发展，带动贫困户</t>
    </r>
    <r>
      <rPr>
        <sz val="8"/>
        <color theme="1"/>
        <rFont val="Times New Roman"/>
        <charset val="0"/>
      </rPr>
      <t>30</t>
    </r>
    <r>
      <rPr>
        <sz val="8"/>
        <color theme="1"/>
        <rFont val="宋体"/>
        <charset val="0"/>
      </rPr>
      <t>户</t>
    </r>
    <r>
      <rPr>
        <sz val="8"/>
        <color theme="1"/>
        <rFont val="Times New Roman"/>
        <charset val="0"/>
      </rPr>
      <t>92</t>
    </r>
    <r>
      <rPr>
        <sz val="8"/>
        <color theme="1"/>
        <rFont val="宋体"/>
        <charset val="0"/>
      </rPr>
      <t>人。</t>
    </r>
  </si>
  <si>
    <t>2020年武隆区长坝镇第二批农村饮水安全巩固提升工程</t>
  </si>
  <si>
    <r>
      <rPr>
        <sz val="8"/>
        <color theme="1"/>
        <rFont val="宋体"/>
        <charset val="0"/>
      </rPr>
      <t>新建</t>
    </r>
    <r>
      <rPr>
        <sz val="8"/>
        <color theme="1"/>
        <rFont val="Times New Roman"/>
        <charset val="0"/>
      </rPr>
      <t>200</t>
    </r>
    <r>
      <rPr>
        <sz val="8"/>
        <color theme="1"/>
        <rFont val="宋体"/>
        <charset val="0"/>
      </rPr>
      <t>立方米水池</t>
    </r>
    <r>
      <rPr>
        <sz val="8"/>
        <color theme="1"/>
        <rFont val="Times New Roman"/>
        <charset val="0"/>
      </rPr>
      <t>1</t>
    </r>
    <r>
      <rPr>
        <sz val="8"/>
        <color theme="1"/>
        <rFont val="宋体"/>
        <charset val="0"/>
      </rPr>
      <t>口、管材</t>
    </r>
    <r>
      <rPr>
        <sz val="8"/>
        <color theme="1"/>
        <rFont val="Times New Roman"/>
        <charset val="0"/>
      </rPr>
      <t>500</t>
    </r>
    <r>
      <rPr>
        <sz val="8"/>
        <color theme="1"/>
        <rFont val="宋体"/>
        <charset val="0"/>
      </rPr>
      <t>米，维修水池</t>
    </r>
    <r>
      <rPr>
        <sz val="8"/>
        <color theme="1"/>
        <rFont val="Times New Roman"/>
        <charset val="0"/>
      </rPr>
      <t>1</t>
    </r>
    <r>
      <rPr>
        <sz val="8"/>
        <color theme="1"/>
        <rFont val="宋体"/>
        <charset val="0"/>
      </rPr>
      <t>口</t>
    </r>
  </si>
  <si>
    <r>
      <rPr>
        <sz val="8"/>
        <color theme="1"/>
        <rFont val="宋体"/>
        <charset val="0"/>
      </rPr>
      <t>巩固提升</t>
    </r>
    <r>
      <rPr>
        <sz val="8"/>
        <color theme="1"/>
        <rFont val="Times New Roman"/>
        <charset val="0"/>
      </rPr>
      <t>269</t>
    </r>
    <r>
      <rPr>
        <sz val="8"/>
        <color theme="1"/>
        <rFont val="宋体"/>
        <charset val="0"/>
      </rPr>
      <t>人饮水安全</t>
    </r>
  </si>
  <si>
    <r>
      <rPr>
        <sz val="8"/>
        <color theme="1"/>
        <rFont val="宋体"/>
        <charset val="0"/>
      </rPr>
      <t>武隆水利发〔</t>
    </r>
    <r>
      <rPr>
        <sz val="8"/>
        <color theme="1"/>
        <rFont val="Times New Roman"/>
        <charset val="0"/>
      </rPr>
      <t>2020</t>
    </r>
    <r>
      <rPr>
        <sz val="8"/>
        <color theme="1"/>
        <rFont val="宋体"/>
        <charset val="0"/>
      </rPr>
      <t>〕</t>
    </r>
    <r>
      <rPr>
        <sz val="8"/>
        <color theme="1"/>
        <rFont val="Times New Roman"/>
        <charset val="0"/>
      </rPr>
      <t>141</t>
    </r>
    <r>
      <rPr>
        <sz val="8"/>
        <color theme="1"/>
        <rFont val="宋体"/>
        <charset val="0"/>
      </rPr>
      <t>号</t>
    </r>
  </si>
  <si>
    <t>2020年武隆区长坝镇灾后重建项目</t>
  </si>
  <si>
    <t>2020年武隆区长坝镇大元村贫困村集体经济发展</t>
  </si>
  <si>
    <r>
      <rPr>
        <sz val="8"/>
        <color theme="1"/>
        <rFont val="宋体"/>
        <charset val="0"/>
      </rPr>
      <t>发展红薯种植</t>
    </r>
    <r>
      <rPr>
        <sz val="8"/>
        <color theme="1"/>
        <rFont val="Times New Roman"/>
        <charset val="0"/>
      </rPr>
      <t>1000</t>
    </r>
    <r>
      <rPr>
        <sz val="8"/>
        <color theme="1"/>
        <rFont val="宋体"/>
        <charset val="0"/>
      </rPr>
      <t>亩，入股体经济组织与重庆禄协农业开发有限公司加工苕粉</t>
    </r>
  </si>
  <si>
    <r>
      <rPr>
        <sz val="8"/>
        <color theme="1"/>
        <rFont val="宋体"/>
        <charset val="0"/>
      </rPr>
      <t>壮大本村集体经济收入。带动其中贫困户</t>
    </r>
    <r>
      <rPr>
        <sz val="8"/>
        <color theme="1"/>
        <rFont val="Times New Roman"/>
        <charset val="0"/>
      </rPr>
      <t>22</t>
    </r>
    <r>
      <rPr>
        <sz val="8"/>
        <color theme="1"/>
        <rFont val="宋体"/>
        <charset val="0"/>
      </rPr>
      <t>户</t>
    </r>
    <r>
      <rPr>
        <sz val="8"/>
        <color theme="1"/>
        <rFont val="Times New Roman"/>
        <charset val="0"/>
      </rPr>
      <t>65</t>
    </r>
    <r>
      <rPr>
        <sz val="8"/>
        <color theme="1"/>
        <rFont val="宋体"/>
        <charset val="0"/>
      </rPr>
      <t>人增收</t>
    </r>
  </si>
  <si>
    <r>
      <rPr>
        <sz val="8"/>
        <color theme="1"/>
        <rFont val="宋体"/>
        <charset val="0"/>
      </rPr>
      <t>武农发〔</t>
    </r>
    <r>
      <rPr>
        <sz val="8"/>
        <color theme="1"/>
        <rFont val="Times New Roman"/>
        <charset val="0"/>
      </rPr>
      <t>2020</t>
    </r>
    <r>
      <rPr>
        <sz val="8"/>
        <color theme="1"/>
        <rFont val="宋体"/>
        <charset val="0"/>
      </rPr>
      <t>〕</t>
    </r>
    <r>
      <rPr>
        <sz val="8"/>
        <color theme="1"/>
        <rFont val="Times New Roman"/>
        <charset val="0"/>
      </rPr>
      <t>28</t>
    </r>
    <r>
      <rPr>
        <sz val="8"/>
        <color theme="1"/>
        <rFont val="宋体"/>
        <charset val="0"/>
      </rPr>
      <t>号</t>
    </r>
  </si>
  <si>
    <t>2020年武隆区长坝镇民主村贫困村集体经济发展</t>
  </si>
  <si>
    <r>
      <rPr>
        <sz val="8"/>
        <color theme="1"/>
        <rFont val="宋体"/>
        <charset val="0"/>
      </rPr>
      <t>发展养殖鸽子</t>
    </r>
    <r>
      <rPr>
        <sz val="8"/>
        <color theme="1"/>
        <rFont val="Times New Roman"/>
        <charset val="0"/>
      </rPr>
      <t>1000</t>
    </r>
    <r>
      <rPr>
        <sz val="8"/>
        <color theme="1"/>
        <rFont val="宋体"/>
        <charset val="0"/>
      </rPr>
      <t>只和稻田养殖</t>
    </r>
    <r>
      <rPr>
        <sz val="8"/>
        <color theme="1"/>
        <rFont val="Times New Roman"/>
        <charset val="0"/>
      </rPr>
      <t>400</t>
    </r>
    <r>
      <rPr>
        <sz val="8"/>
        <color theme="1"/>
        <rFont val="宋体"/>
        <charset val="0"/>
      </rPr>
      <t>亩的鱼苗</t>
    </r>
  </si>
  <si>
    <r>
      <rPr>
        <sz val="8"/>
        <color theme="1"/>
        <rFont val="宋体"/>
        <charset val="0"/>
      </rPr>
      <t>壮大本村集体经济收入。带动其中贫困户</t>
    </r>
    <r>
      <rPr>
        <sz val="8"/>
        <color theme="1"/>
        <rFont val="Times New Roman"/>
        <charset val="0"/>
      </rPr>
      <t>3</t>
    </r>
    <r>
      <rPr>
        <sz val="8"/>
        <color theme="1"/>
        <rFont val="宋体"/>
        <charset val="0"/>
      </rPr>
      <t>户</t>
    </r>
    <r>
      <rPr>
        <sz val="8"/>
        <color theme="1"/>
        <rFont val="Times New Roman"/>
        <charset val="0"/>
      </rPr>
      <t>9</t>
    </r>
    <r>
      <rPr>
        <sz val="8"/>
        <color theme="1"/>
        <rFont val="宋体"/>
        <charset val="0"/>
      </rPr>
      <t>人增收</t>
    </r>
  </si>
  <si>
    <t>2020年武隆区长坝镇前进村贫困村集体经济发展项目</t>
  </si>
  <si>
    <r>
      <rPr>
        <sz val="8"/>
        <color theme="1"/>
        <rFont val="宋体"/>
        <charset val="0"/>
      </rPr>
      <t>入股农家休闲山庄，包括淡水鱼养殖</t>
    </r>
    <r>
      <rPr>
        <sz val="8"/>
        <color theme="1"/>
        <rFont val="Times New Roman"/>
        <charset val="0"/>
      </rPr>
      <t>10</t>
    </r>
    <r>
      <rPr>
        <sz val="8"/>
        <color theme="1"/>
        <rFont val="宋体"/>
        <charset val="0"/>
      </rPr>
      <t>亩，种植高粱</t>
    </r>
    <r>
      <rPr>
        <sz val="8"/>
        <color theme="1"/>
        <rFont val="Times New Roman"/>
        <charset val="0"/>
      </rPr>
      <t>60</t>
    </r>
    <r>
      <rPr>
        <sz val="8"/>
        <color theme="1"/>
        <rFont val="宋体"/>
        <charset val="0"/>
      </rPr>
      <t>亩</t>
    </r>
  </si>
  <si>
    <r>
      <rPr>
        <sz val="8"/>
        <color theme="1"/>
        <rFont val="宋体"/>
        <charset val="0"/>
      </rPr>
      <t>壮大本村集体经济收入。带动其中贫困户</t>
    </r>
    <r>
      <rPr>
        <sz val="8"/>
        <color theme="1"/>
        <rFont val="Times New Roman"/>
        <charset val="0"/>
      </rPr>
      <t>3</t>
    </r>
    <r>
      <rPr>
        <sz val="8"/>
        <color theme="1"/>
        <rFont val="宋体"/>
        <charset val="0"/>
      </rPr>
      <t>户</t>
    </r>
    <r>
      <rPr>
        <sz val="8"/>
        <color theme="1"/>
        <rFont val="Times New Roman"/>
        <charset val="0"/>
      </rPr>
      <t>10</t>
    </r>
    <r>
      <rPr>
        <sz val="8"/>
        <color theme="1"/>
        <rFont val="宋体"/>
        <charset val="0"/>
      </rPr>
      <t>人增收</t>
    </r>
  </si>
  <si>
    <t>2020年武隆区长坝镇胜利村贫困村集体经济发展项目</t>
  </si>
  <si>
    <r>
      <rPr>
        <sz val="8"/>
        <color theme="1"/>
        <rFont val="宋体"/>
        <charset val="0"/>
      </rPr>
      <t>种植</t>
    </r>
    <r>
      <rPr>
        <sz val="8"/>
        <color theme="1"/>
        <rFont val="Times New Roman"/>
        <charset val="0"/>
      </rPr>
      <t>200</t>
    </r>
    <r>
      <rPr>
        <sz val="8"/>
        <color theme="1"/>
        <rFont val="宋体"/>
        <charset val="0"/>
      </rPr>
      <t>油葵余亩，购置榨油设备一套</t>
    </r>
  </si>
  <si>
    <r>
      <rPr>
        <sz val="8"/>
        <color theme="1"/>
        <rFont val="宋体"/>
        <charset val="0"/>
      </rPr>
      <t>大力发展村集体经济，增加村集体经济收入，带动其中贫困户</t>
    </r>
    <r>
      <rPr>
        <sz val="8"/>
        <color theme="1"/>
        <rFont val="Times New Roman"/>
        <charset val="0"/>
      </rPr>
      <t>10</t>
    </r>
    <r>
      <rPr>
        <sz val="8"/>
        <color theme="1"/>
        <rFont val="宋体"/>
        <charset val="0"/>
      </rPr>
      <t>户</t>
    </r>
    <r>
      <rPr>
        <sz val="8"/>
        <color theme="1"/>
        <rFont val="Times New Roman"/>
        <charset val="0"/>
      </rPr>
      <t>37</t>
    </r>
    <r>
      <rPr>
        <sz val="8"/>
        <color theme="1"/>
        <rFont val="宋体"/>
        <charset val="0"/>
      </rPr>
      <t>人。</t>
    </r>
  </si>
  <si>
    <t>赵家乡</t>
  </si>
  <si>
    <t>2020年武隆区赵家乡放牛坪支路</t>
  </si>
  <si>
    <t>长4.04公里、寛4.5米</t>
  </si>
  <si>
    <t>项目实施可以解决香房村50多人的出行，其中贫困人口约19人，同时带动产业发展</t>
  </si>
  <si>
    <t xml:space="preserve">武隆交通计〔2020〕18号
武隆交通计〔2020〕18号
</t>
  </si>
  <si>
    <t>2020年赵家乡香房村六井沟公路</t>
  </si>
  <si>
    <t>长3.932公里、寛4.5米</t>
  </si>
  <si>
    <t xml:space="preserve">2020.06
</t>
  </si>
  <si>
    <t>项目实施可以解决新华村40多人的出行，其中贫困人口约22人，同时带动产业发展</t>
  </si>
  <si>
    <t>2020年武隆区赵家乡香房村贫困村集体经济发展项目</t>
  </si>
  <si>
    <t>发展魔芋种植产业，发展15亩。</t>
  </si>
  <si>
    <t>2020.6.9</t>
  </si>
  <si>
    <t>项目投入12万元，受益12人，q其中贫困户5人，实现每年户均增收500元</t>
  </si>
  <si>
    <t xml:space="preserve">武农发〔2020〕28号
</t>
  </si>
  <si>
    <t>2020年武隆区赵家乡新华村公路水毁抢险维修项目</t>
  </si>
  <si>
    <t>开挖回填约300m³、路基换填约200m³、护坡挡墙约300m³等</t>
  </si>
  <si>
    <t>2020.10.1</t>
  </si>
  <si>
    <t>项目实施可以解决新华村50多人的出行，其中贫困人口约8人，同时带动产业发展</t>
  </si>
  <si>
    <t xml:space="preserve">武隆扶贫办发〔2020〕47号
</t>
  </si>
  <si>
    <t>2020年武隆区赵家乡新建过滤池工程</t>
  </si>
  <si>
    <t>新建过滤池共2口</t>
  </si>
  <si>
    <t>2020.07.20</t>
  </si>
  <si>
    <t>2020.08.20</t>
  </si>
  <si>
    <t>巩固提升,160人安全饮水</t>
  </si>
  <si>
    <t xml:space="preserve">武隆水利发〔2020〕141号
</t>
  </si>
  <si>
    <t>2020年武隆区赵家乡灾后重建项目</t>
  </si>
  <si>
    <t>危房改造</t>
  </si>
  <si>
    <t>2020.10.9</t>
  </si>
  <si>
    <t>2020.10.26</t>
  </si>
  <si>
    <t>双河镇</t>
  </si>
  <si>
    <t>2020年武隆区双河镇石坝村后槽至偏园公路开挖项目</t>
  </si>
  <si>
    <t>新开挖石坝村路段一：后槽至偏园2.3公里，路段二：打水坑至当槽1.6公里；路面宽度4.5米</t>
  </si>
  <si>
    <t>支持农村路建设，确保完工项目验收合格，预计解决235人出行问题，其中贫困户51人，对经济发展有明显的促进作用</t>
  </si>
  <si>
    <t>渝财农【2019】144号</t>
  </si>
  <si>
    <t>2020年武隆区双河镇外偏公路</t>
  </si>
  <si>
    <t>按4.5米宽度硬化外偏公路3公里，路面采用水泥混凝土路面。</t>
  </si>
  <si>
    <t>支持农村路建设，确保完工项目验收合格，预计解决152人出行问题，其中贫困户39人，对经济发展有明显的促进作用。</t>
  </si>
  <si>
    <t>2020年武隆区双河镇石坝村石坝活动室公路</t>
  </si>
  <si>
    <t>按4.5米宽度硬石坝活动室公路4.8公里，路面采用水泥混凝土路面。</t>
  </si>
  <si>
    <t>支持农村路建设，确保完工项目验收合格，预计解决146人出行问题，其中贫困户43人，对经济发展有明显的促进作用。</t>
  </si>
  <si>
    <t>2020年武隆区双河镇团兴村槽里公路</t>
  </si>
  <si>
    <t>按4.5米宽度硬化槽里公路2公里，路面采用水泥混凝土路面。</t>
  </si>
  <si>
    <t>支持农村路建设，确保完工项目验收合格，预计解决130人出行问题，其中贫困户49人，对经济发展有明显的促进作用。</t>
  </si>
  <si>
    <t>2020年武隆区双河镇产业道路硬化项目</t>
  </si>
  <si>
    <t>双河镇产业道路总长2.4公里：其中双河小学至罗家湾1.2公里，4.5米宽；垫道路到四面八方农庄1.2公里，4.5米宽。</t>
  </si>
  <si>
    <t>支持农村路建设，确保完工项目验收合格，预计解决900人出行问题，其中贫困户123人，对经济发展有明显的促进作用。</t>
  </si>
  <si>
    <t>渝财农【2020】26号</t>
  </si>
  <si>
    <t>2020年武隆区双河镇第二批农村饮水安全巩固提升工程</t>
  </si>
  <si>
    <t>新建100方水池2口，维修水池1口250立方，新建过滤池1口</t>
  </si>
  <si>
    <t>巩固提升190人饮水安全</t>
  </si>
  <si>
    <t>(渝财农【2020】25号)</t>
  </si>
  <si>
    <t>2020年武隆区双河镇灾后重建项目</t>
  </si>
  <si>
    <t>区林业局</t>
  </si>
  <si>
    <t>2020年武隆区双河镇石坝村通道建设</t>
  </si>
  <si>
    <t>建设森林防火通道3.015公里，路面宽度3.5米，含路肩4.5米，实行混凝土硬化，达到通畅标准</t>
  </si>
  <si>
    <t>解决贫困户3户群众出行难</t>
  </si>
  <si>
    <t>武财农［2020］12号</t>
  </si>
  <si>
    <t>区农业农村委</t>
  </si>
  <si>
    <t>2020年武隆区农业项目规划、管理费</t>
  </si>
  <si>
    <t>项目管理费</t>
  </si>
  <si>
    <t>全区项目储备、造价审核等用于产业项目方面的费用</t>
  </si>
  <si>
    <t>促进全区农业产业发展，规范、加强农业产业项目管理（涉及全区贫困户）</t>
  </si>
  <si>
    <t>区扶贫办</t>
  </si>
  <si>
    <t>2020年武隆区项目管理费</t>
  </si>
  <si>
    <t>动态监测对规划、检查、项目前期工作进行补助</t>
  </si>
  <si>
    <t>后坪深度贫困乡镇项目管理费20万元，动态监测费50万元，其他用于对规划、检查、项目前期工作进行补助</t>
  </si>
  <si>
    <t>2020年武隆区扶贫培训</t>
  </si>
  <si>
    <t>就业扶贫</t>
  </si>
  <si>
    <t>雨露计划和致富带头人培育，对贫困户进行外出务工、就业创业、技能培训。过培训提升170人次贫困人口就业技能水平。</t>
  </si>
  <si>
    <t>通过培训提升170人次贫困人口就业技能水平。</t>
  </si>
  <si>
    <t>武隆财政［2020］1号</t>
  </si>
  <si>
    <t>2020年边缘户“防贫保险”</t>
  </si>
  <si>
    <t>健康扶贫</t>
  </si>
  <si>
    <t>为全区边缘户377户1267人购买防贫保险</t>
  </si>
  <si>
    <t>为贫困人口提供医疗保障</t>
  </si>
  <si>
    <t>武财农［2020］67号</t>
  </si>
  <si>
    <t>区医保局</t>
  </si>
  <si>
    <t>2020年建档立卡贫困人口居民医保补助</t>
  </si>
  <si>
    <t>为贫困人员提供医保补助</t>
  </si>
  <si>
    <t>区卫生健康委</t>
  </si>
  <si>
    <t>2020年武隆区人居环境改善（厕所）项目</t>
  </si>
  <si>
    <t>30座公厕450万，50万户厕</t>
  </si>
  <si>
    <t>人居环境改善</t>
  </si>
  <si>
    <t>2020年武隆区扶贫医疗救助</t>
  </si>
  <si>
    <t>对其自付费用较大的再由大病医疗救助基金给予部分补助，最高不超过10万元。</t>
  </si>
  <si>
    <t>批准后实施，通过医疗救助预计减少建档立卡贫困户500人次以上就医难之忧</t>
  </si>
  <si>
    <t>区教委</t>
  </si>
  <si>
    <t>2020年武隆区建档立卡贫困大学生资助</t>
  </si>
  <si>
    <t>教育扶贫</t>
  </si>
  <si>
    <t>受益预计贫困户480人，按照每人8000元的标准补助。</t>
  </si>
  <si>
    <t>批准后实施，预计减少建档立卡贫困户480人上学难之忧，补助8000元/人.年</t>
  </si>
  <si>
    <t>武财农［2020］97号</t>
  </si>
  <si>
    <t>区委宣传部</t>
  </si>
  <si>
    <t>2020年武隆区新时代文明实践积分银行</t>
  </si>
  <si>
    <t>金融扶贫</t>
  </si>
  <si>
    <t>表现换积分、积分换商品，对全区各村、社区以奖代补方式给予奖励,改善贫困户周边环境卫生条件</t>
  </si>
  <si>
    <t>表现换积分、积分换商品，对全区各村、社区以奖代补方式给予奖励（涉及全区贫困户）</t>
  </si>
  <si>
    <t>区金融办</t>
  </si>
  <si>
    <t>2020年武隆区扶贫小额贷款风险保证金</t>
  </si>
  <si>
    <t>各相关银行，涉及43890户贫困户</t>
  </si>
  <si>
    <t>各相关银行涉及全区贫困户</t>
  </si>
  <si>
    <t>武财农［2020］97号（110）、武财农［2020］67号（1880）</t>
  </si>
  <si>
    <t>2020年武隆区扶贫济困</t>
  </si>
  <si>
    <t>扶贫济困涉及全区贫困户43890人</t>
  </si>
  <si>
    <t>扶贫济困，涉及全区贫困户。</t>
  </si>
  <si>
    <t xml:space="preserve"> 卫生健康委 </t>
  </si>
  <si>
    <t>2020年武隆区扶贫医疗救助和疫情防控</t>
  </si>
  <si>
    <t>健康扶贫大病医疗救助涉及全区贫困户43890人</t>
  </si>
  <si>
    <t>健康扶贫大病医疗救助涉及全区贫困户</t>
  </si>
  <si>
    <t>2020年武隆区贫困户发展产业资金</t>
  </si>
  <si>
    <t>贫困户实施种、养殖产业奖补涉及43890户贫困户增收</t>
  </si>
  <si>
    <t>涉及43890户贫困户增收</t>
  </si>
  <si>
    <t>2020年少数民族乡镇贫困户产业项目</t>
  </si>
  <si>
    <t>少数民族乡镇约530户贫困户发展生猪等产业。</t>
  </si>
  <si>
    <t>通过发展农业生猪等产业，带动少数民族乡镇约530户贫困户增加收入，脱贫致富。</t>
  </si>
  <si>
    <t>武财农［2020］70号</t>
  </si>
  <si>
    <t xml:space="preserve"> 医保局</t>
  </si>
  <si>
    <t>武隆区2020年贫困人口医保补助</t>
  </si>
  <si>
    <t xml:space="preserve"> 区农业农村委 </t>
  </si>
  <si>
    <t xml:space="preserve">2020年疫情期间新型农业经营主体线上销售农产品产销补助 </t>
  </si>
  <si>
    <t>2020年武隆区扶贫小额到户贷款贴息</t>
  </si>
  <si>
    <t>用于全区建档立卡贫困户3491户2019年度扶贫小额信贷贴息</t>
  </si>
  <si>
    <t>批准后实施，用于全区建档立卡贫困户3562人2018年度扶贫小额信贷贴息</t>
  </si>
  <si>
    <t>小额信贷贴息</t>
  </si>
  <si>
    <t>批准后实施，用于全区建档立卡贫困户345人2019年度扶贫小额信贷贴息</t>
  </si>
  <si>
    <t>2020年武隆区易地扶贫搬迁贴息</t>
  </si>
  <si>
    <t>对约束性指标进行补助（受益贫困人口大于3000人</t>
  </si>
  <si>
    <t>完成约束性指标贴息（受益贫困人口大于3000人</t>
  </si>
  <si>
    <t>2020年武隆区疫情期间公益岗位补助</t>
  </si>
  <si>
    <t>公益岗位</t>
  </si>
  <si>
    <t>疫情期间公益岗位补助，涉及贫困户605人</t>
  </si>
  <si>
    <t>2020年武隆区“精准脱贫保”</t>
  </si>
  <si>
    <t>贫困户全覆盖43890人，为了确保政策统一，前后衔接，参保时间从2020年1月1日起至12月31日止，按130元/人/年的标准参保。</t>
  </si>
  <si>
    <t>2020年武隆区贫困户保险补贴</t>
  </si>
  <si>
    <t>综合保障性扶贫</t>
  </si>
  <si>
    <t>全区贫困户保险补贴涉及43890户贫困户</t>
  </si>
  <si>
    <t>全区贫困户保险补贴</t>
  </si>
</sst>
</file>

<file path=xl/styles.xml><?xml version="1.0" encoding="utf-8"?>
<styleSheet xmlns="http://schemas.openxmlformats.org/spreadsheetml/2006/main">
  <numFmts count="10">
    <numFmt numFmtId="176" formatCode="0.00_);[Red]\(0.00\)"/>
    <numFmt numFmtId="41" formatCode="_ * #,##0_ ;_ * \-#,##0_ ;_ * &quot;-&quot;_ ;_ @_ "/>
    <numFmt numFmtId="177" formatCode="0_ "/>
    <numFmt numFmtId="42" formatCode="_ &quot;￥&quot;* #,##0_ ;_ &quot;￥&quot;* \-#,##0_ ;_ &quot;￥&quot;* &quot;-&quot;_ ;_ @_ "/>
    <numFmt numFmtId="43" formatCode="_ * #,##0.00_ ;_ * \-#,##0.00_ ;_ * &quot;-&quot;??_ ;_ @_ "/>
    <numFmt numFmtId="178" formatCode="&quot;建&quot;&quot;设&quot;&quot;里&quot;&quot;程&quot;0.0&quot;公&quot;&quot;里&quot;&quot;，&quot;"/>
    <numFmt numFmtId="44" formatCode="_ &quot;￥&quot;* #,##0.00_ ;_ &quot;￥&quot;* \-#,##0.00_ ;_ &quot;￥&quot;* &quot;-&quot;??_ ;_ @_ "/>
    <numFmt numFmtId="179" formatCode="0.0_ "/>
    <numFmt numFmtId="180" formatCode="0.00_ "/>
    <numFmt numFmtId="181" formatCode="0.0;[Red]0.0"/>
  </numFmts>
  <fonts count="41">
    <font>
      <sz val="11"/>
      <color theme="1"/>
      <name val="宋体"/>
      <charset val="134"/>
      <scheme val="minor"/>
    </font>
    <font>
      <sz val="11"/>
      <color rgb="FFFF0000"/>
      <name val="宋体"/>
      <charset val="134"/>
      <scheme val="minor"/>
    </font>
    <font>
      <sz val="11"/>
      <color theme="1"/>
      <name val="宋体"/>
      <charset val="134"/>
    </font>
    <font>
      <sz val="8"/>
      <color theme="1"/>
      <name val="方正仿宋_GBK"/>
      <charset val="134"/>
    </font>
    <font>
      <sz val="8"/>
      <color theme="1"/>
      <name val="宋体"/>
      <charset val="134"/>
      <scheme val="minor"/>
    </font>
    <font>
      <sz val="12"/>
      <color theme="1"/>
      <name val="方正楷体_GBK"/>
      <charset val="134"/>
    </font>
    <font>
      <sz val="8"/>
      <color theme="1"/>
      <name val="方正黑体_GBK"/>
      <charset val="134"/>
    </font>
    <font>
      <sz val="8"/>
      <color theme="1"/>
      <name val="Times New Roman"/>
      <charset val="134"/>
    </font>
    <font>
      <sz val="8"/>
      <color theme="1"/>
      <name val="宋体"/>
      <charset val="0"/>
    </font>
    <font>
      <sz val="8"/>
      <color theme="1"/>
      <name val="Times New Roman"/>
      <charset val="0"/>
    </font>
    <font>
      <sz val="8"/>
      <color theme="1"/>
      <name val="宋体"/>
      <charset val="134"/>
      <scheme val="major"/>
    </font>
    <font>
      <sz val="8"/>
      <color theme="1"/>
      <name val="宋体"/>
      <charset val="134"/>
    </font>
    <font>
      <b/>
      <sz val="8"/>
      <color theme="1"/>
      <name val="宋体"/>
      <charset val="134"/>
      <scheme val="minor"/>
    </font>
    <font>
      <sz val="8"/>
      <color theme="1"/>
      <name val="方正仿宋_GBK"/>
      <charset val="0"/>
    </font>
    <font>
      <sz val="8"/>
      <color theme="1"/>
      <name val="SimSun"/>
      <charset val="134"/>
    </font>
    <font>
      <b/>
      <sz val="8"/>
      <color theme="1"/>
      <name val="方正仿宋_GBK"/>
      <charset val="134"/>
    </font>
    <font>
      <sz val="8"/>
      <color theme="1"/>
      <name val="Courier New"/>
      <charset val="0"/>
    </font>
    <font>
      <sz val="11"/>
      <color theme="0"/>
      <name val="宋体"/>
      <charset val="0"/>
      <scheme val="minor"/>
    </font>
    <font>
      <sz val="12"/>
      <name val="宋体"/>
      <charset val="134"/>
    </font>
    <font>
      <sz val="11"/>
      <color rgb="FFFA7D0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b/>
      <sz val="18"/>
      <color theme="3"/>
      <name val="宋体"/>
      <charset val="134"/>
      <scheme val="minor"/>
    </font>
    <font>
      <sz val="11"/>
      <color rgb="FF9C0006"/>
      <name val="宋体"/>
      <charset val="0"/>
      <scheme val="minor"/>
    </font>
    <font>
      <sz val="11"/>
      <color indexed="8"/>
      <name val="宋体"/>
      <charset val="134"/>
    </font>
    <font>
      <sz val="11"/>
      <color rgb="FFFF0000"/>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theme="1"/>
      <name val="等线"/>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5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20" fillId="7" borderId="0" applyNumberFormat="0" applyBorder="0" applyAlignment="0" applyProtection="0">
      <alignment vertical="center"/>
    </xf>
    <xf numFmtId="0" fontId="22" fillId="8" borderId="15" applyNumberFormat="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20" fillId="13" borderId="0" applyNumberFormat="0" applyBorder="0" applyAlignment="0" applyProtection="0">
      <alignment vertical="center"/>
    </xf>
    <xf numFmtId="0" fontId="25" fillId="14"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12" applyNumberFormat="0" applyFont="0" applyAlignment="0" applyProtection="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17" applyNumberFormat="0" applyFill="0" applyAlignment="0" applyProtection="0">
      <alignment vertical="center"/>
    </xf>
    <xf numFmtId="0" fontId="18" fillId="0" borderId="0"/>
    <xf numFmtId="0" fontId="33" fillId="0" borderId="17" applyNumberFormat="0" applyFill="0" applyAlignment="0" applyProtection="0">
      <alignment vertical="center"/>
    </xf>
    <xf numFmtId="0" fontId="17" fillId="24" borderId="0" applyNumberFormat="0" applyBorder="0" applyAlignment="0" applyProtection="0">
      <alignment vertical="center"/>
    </xf>
    <xf numFmtId="0" fontId="21" fillId="0" borderId="14" applyNumberFormat="0" applyFill="0" applyAlignment="0" applyProtection="0">
      <alignment vertical="center"/>
    </xf>
    <xf numFmtId="0" fontId="35" fillId="21" borderId="18" applyNumberFormat="0" applyAlignment="0" applyProtection="0">
      <alignment vertical="center"/>
    </xf>
    <xf numFmtId="0" fontId="0" fillId="0" borderId="0">
      <alignment vertical="center"/>
    </xf>
    <xf numFmtId="0" fontId="0" fillId="0" borderId="0">
      <alignment vertical="center"/>
    </xf>
    <xf numFmtId="0" fontId="17" fillId="16" borderId="0" applyNumberFormat="0" applyBorder="0" applyAlignment="0" applyProtection="0">
      <alignment vertical="center"/>
    </xf>
    <xf numFmtId="0" fontId="18" fillId="0" borderId="0"/>
    <xf numFmtId="0" fontId="32" fillId="21" borderId="15" applyNumberFormat="0" applyAlignment="0" applyProtection="0">
      <alignment vertical="center"/>
    </xf>
    <xf numFmtId="0" fontId="0" fillId="0" borderId="0">
      <alignment vertical="center"/>
    </xf>
    <xf numFmtId="0" fontId="0" fillId="0" borderId="0">
      <alignment vertical="center"/>
    </xf>
    <xf numFmtId="0" fontId="37" fillId="27" borderId="19" applyNumberFormat="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19" fillId="0" borderId="13" applyNumberFormat="0" applyFill="0" applyAlignment="0" applyProtection="0">
      <alignment vertical="center"/>
    </xf>
    <xf numFmtId="0" fontId="31" fillId="0" borderId="16" applyNumberFormat="0" applyFill="0" applyAlignment="0" applyProtection="0">
      <alignment vertical="center"/>
    </xf>
    <xf numFmtId="0" fontId="29" fillId="20" borderId="0" applyNumberFormat="0" applyBorder="0" applyAlignment="0" applyProtection="0">
      <alignment vertical="center"/>
    </xf>
    <xf numFmtId="0" fontId="36" fillId="26" borderId="0" applyNumberFormat="0" applyBorder="0" applyAlignment="0" applyProtection="0">
      <alignment vertical="center"/>
    </xf>
    <xf numFmtId="0" fontId="20" fillId="12" borderId="0" applyNumberFormat="0" applyBorder="0" applyAlignment="0" applyProtection="0">
      <alignment vertical="center"/>
    </xf>
    <xf numFmtId="0" fontId="17" fillId="29" borderId="0" applyNumberFormat="0" applyBorder="0" applyAlignment="0" applyProtection="0">
      <alignment vertical="center"/>
    </xf>
    <xf numFmtId="0" fontId="20" fillId="28" borderId="0" applyNumberFormat="0" applyBorder="0" applyAlignment="0" applyProtection="0">
      <alignment vertical="center"/>
    </xf>
    <xf numFmtId="0" fontId="26" fillId="0" borderId="0">
      <alignment vertical="center"/>
    </xf>
    <xf numFmtId="0" fontId="18" fillId="0" borderId="0"/>
    <xf numFmtId="0" fontId="20" fillId="31" borderId="0" applyNumberFormat="0" applyBorder="0" applyAlignment="0" applyProtection="0">
      <alignment vertical="center"/>
    </xf>
    <xf numFmtId="0" fontId="20" fillId="6" borderId="0" applyNumberFormat="0" applyBorder="0" applyAlignment="0" applyProtection="0">
      <alignment vertical="center"/>
    </xf>
    <xf numFmtId="0" fontId="26" fillId="0" borderId="0">
      <alignment vertical="center"/>
    </xf>
    <xf numFmtId="0" fontId="20" fillId="23" borderId="0" applyNumberFormat="0" applyBorder="0" applyAlignment="0" applyProtection="0">
      <alignment vertical="center"/>
    </xf>
    <xf numFmtId="0" fontId="17" fillId="30" borderId="0" applyNumberFormat="0" applyBorder="0" applyAlignment="0" applyProtection="0">
      <alignment vertical="center"/>
    </xf>
    <xf numFmtId="0" fontId="17" fillId="10"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15" borderId="0" applyNumberFormat="0" applyBorder="0" applyAlignment="0" applyProtection="0">
      <alignment vertical="center"/>
    </xf>
    <xf numFmtId="0" fontId="20" fillId="11"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38" fillId="0" borderId="0"/>
    <xf numFmtId="0" fontId="0" fillId="0" borderId="0"/>
    <xf numFmtId="0" fontId="0" fillId="0" borderId="0">
      <alignment vertical="center"/>
    </xf>
    <xf numFmtId="0" fontId="18" fillId="0" borderId="0"/>
    <xf numFmtId="0" fontId="26"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18" fillId="0" borderId="0"/>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18" fillId="0" borderId="0"/>
    <xf numFmtId="0" fontId="18"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cellStyleXfs>
  <cellXfs count="217">
    <xf numFmtId="0" fontId="0" fillId="0" borderId="0" xfId="0">
      <alignment vertical="center"/>
    </xf>
    <xf numFmtId="0" fontId="0" fillId="2" borderId="0" xfId="0" applyFont="1" applyFill="1">
      <alignment vertical="center"/>
    </xf>
    <xf numFmtId="0" fontId="1" fillId="2" borderId="0" xfId="0" applyFont="1" applyFill="1">
      <alignment vertical="center"/>
    </xf>
    <xf numFmtId="0" fontId="2" fillId="0" borderId="0" xfId="0" applyFont="1">
      <alignment vertical="center"/>
    </xf>
    <xf numFmtId="0" fontId="3" fillId="0" borderId="0" xfId="0" applyFont="1">
      <alignment vertical="center"/>
    </xf>
    <xf numFmtId="0" fontId="0" fillId="0" borderId="0" xfId="0" applyFill="1" applyBorder="1" applyAlignment="1">
      <alignment vertical="center"/>
    </xf>
    <xf numFmtId="0" fontId="4" fillId="0" borderId="0" xfId="0" applyFont="1">
      <alignment vertical="center"/>
    </xf>
    <xf numFmtId="0" fontId="0" fillId="2" borderId="0" xfId="0" applyFont="1" applyFill="1" applyAlignment="1">
      <alignment horizontal="center" vertical="center"/>
    </xf>
    <xf numFmtId="0" fontId="0"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74" applyFont="1" applyFill="1" applyBorder="1" applyAlignment="1" applyProtection="1">
      <alignment horizontal="center" vertical="center"/>
      <protection locked="0"/>
    </xf>
    <xf numFmtId="0" fontId="7" fillId="2" borderId="3" xfId="74"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6" fillId="2" borderId="2" xfId="74" applyFont="1" applyFill="1" applyBorder="1" applyAlignment="1" applyProtection="1">
      <alignment horizontal="center" vertical="center" wrapText="1"/>
      <protection locked="0"/>
    </xf>
    <xf numFmtId="0" fontId="7" fillId="2" borderId="5" xfId="74"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7" xfId="74"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2" borderId="3"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protection locked="0"/>
    </xf>
    <xf numFmtId="177" fontId="4" fillId="2" borderId="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9" fillId="2" borderId="3" xfId="0"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3" xfId="0" applyNumberFormat="1" applyFont="1" applyFill="1" applyBorder="1" applyAlignment="1">
      <alignment horizontal="center" vertical="center"/>
    </xf>
    <xf numFmtId="57" fontId="3" fillId="2" borderId="3" xfId="0" applyNumberFormat="1" applyFont="1" applyFill="1" applyBorder="1" applyAlignment="1">
      <alignment horizontal="center" vertical="center"/>
    </xf>
    <xf numFmtId="0" fontId="3" fillId="2" borderId="3" xfId="73" applyFont="1" applyFill="1" applyBorder="1" applyAlignment="1">
      <alignment horizontal="center" vertical="center" wrapText="1"/>
    </xf>
    <xf numFmtId="0" fontId="4" fillId="2" borderId="3" xfId="73" applyFont="1" applyFill="1" applyBorder="1" applyAlignment="1">
      <alignment horizontal="left" vertical="center" wrapText="1"/>
    </xf>
    <xf numFmtId="177" fontId="3" fillId="2" borderId="3"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177" fontId="3" fillId="2" borderId="3" xfId="69" applyNumberFormat="1" applyFont="1" applyFill="1" applyBorder="1" applyAlignment="1">
      <alignment horizontal="center" vertical="center" wrapText="1"/>
    </xf>
    <xf numFmtId="177" fontId="4" fillId="2" borderId="3" xfId="69" applyNumberFormat="1" applyFont="1" applyFill="1" applyBorder="1" applyAlignment="1">
      <alignment horizontal="left" vertical="center" wrapText="1"/>
    </xf>
    <xf numFmtId="177" fontId="10" fillId="2" borderId="3" xfId="0" applyNumberFormat="1" applyFont="1" applyFill="1" applyBorder="1" applyAlignment="1">
      <alignment horizontal="left" vertical="center" wrapText="1"/>
    </xf>
    <xf numFmtId="0" fontId="3" fillId="2" borderId="3" xfId="0" applyFont="1" applyFill="1" applyBorder="1" applyAlignment="1">
      <alignment horizontal="center" vertical="center"/>
    </xf>
    <xf numFmtId="0" fontId="4" fillId="2" borderId="3" xfId="0" applyFont="1" applyFill="1" applyBorder="1" applyAlignment="1">
      <alignment horizontal="left" vertical="center"/>
    </xf>
    <xf numFmtId="0" fontId="4" fillId="2" borderId="3" xfId="0" applyNumberFormat="1" applyFont="1" applyFill="1" applyBorder="1" applyAlignment="1">
      <alignment vertical="center" wrapText="1"/>
    </xf>
    <xf numFmtId="177" fontId="4" fillId="2" borderId="3" xfId="69" applyNumberFormat="1" applyFont="1" applyFill="1" applyBorder="1" applyAlignment="1">
      <alignment horizontal="left" vertical="center"/>
    </xf>
    <xf numFmtId="177" fontId="10" fillId="2" borderId="3" xfId="0" applyNumberFormat="1" applyFont="1" applyFill="1" applyBorder="1" applyAlignment="1">
      <alignment horizontal="left" vertical="center"/>
    </xf>
    <xf numFmtId="180" fontId="4" fillId="2" borderId="3" xfId="0" applyNumberFormat="1" applyFont="1" applyFill="1" applyBorder="1" applyAlignment="1">
      <alignment vertical="center" wrapText="1"/>
    </xf>
    <xf numFmtId="0" fontId="4" fillId="2" borderId="3" xfId="81" applyFont="1" applyFill="1" applyBorder="1" applyAlignment="1">
      <alignment horizontal="left" vertical="center"/>
    </xf>
    <xf numFmtId="49" fontId="4"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0" fontId="11" fillId="2" borderId="3" xfId="0" applyFont="1" applyFill="1" applyBorder="1" applyAlignment="1">
      <alignment vertical="center"/>
    </xf>
    <xf numFmtId="0" fontId="11" fillId="2" borderId="3" xfId="0" applyFont="1" applyFill="1" applyBorder="1" applyAlignment="1" applyProtection="1">
      <alignment horizontal="center" vertical="center"/>
      <protection locked="0"/>
    </xf>
    <xf numFmtId="177" fontId="11" fillId="2" borderId="3" xfId="0" applyNumberFormat="1" applyFont="1" applyFill="1" applyBorder="1" applyAlignment="1">
      <alignment horizontal="center" vertical="center" wrapText="1"/>
    </xf>
    <xf numFmtId="177" fontId="11" fillId="2" borderId="3" xfId="0" applyNumberFormat="1" applyFont="1" applyFill="1" applyBorder="1" applyAlignment="1">
      <alignment horizontal="center" vertical="top" wrapText="1"/>
    </xf>
    <xf numFmtId="0" fontId="8" fillId="2" borderId="3" xfId="0" applyFont="1" applyFill="1" applyBorder="1" applyAlignment="1" applyProtection="1">
      <alignment vertical="center"/>
      <protection locked="0"/>
    </xf>
    <xf numFmtId="177" fontId="11" fillId="2" borderId="3" xfId="7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8" fillId="2" borderId="3" xfId="0" applyFont="1" applyFill="1" applyBorder="1" applyAlignment="1" applyProtection="1">
      <alignment horizontal="right" vertical="center"/>
      <protection locked="0"/>
    </xf>
    <xf numFmtId="177" fontId="11" fillId="2" borderId="3" xfId="0" applyNumberFormat="1" applyFont="1" applyFill="1" applyBorder="1" applyAlignment="1">
      <alignment horizontal="left" vertical="center" wrapText="1"/>
    </xf>
    <xf numFmtId="176" fontId="3" fillId="2" borderId="3" xfId="0" applyNumberFormat="1" applyFont="1" applyFill="1" applyBorder="1" applyAlignment="1" applyProtection="1">
      <alignment horizontal="center" vertical="center" wrapText="1"/>
      <protection locked="0"/>
    </xf>
    <xf numFmtId="176" fontId="3" fillId="2" borderId="9" xfId="0" applyNumberFormat="1" applyFont="1" applyFill="1" applyBorder="1" applyAlignment="1" applyProtection="1">
      <alignment horizontal="center" vertical="center" wrapText="1"/>
      <protection locked="0"/>
    </xf>
    <xf numFmtId="176" fontId="3" fillId="2" borderId="5" xfId="0" applyNumberFormat="1" applyFont="1" applyFill="1" applyBorder="1" applyAlignment="1" applyProtection="1">
      <alignment horizontal="center" vertical="center" wrapText="1"/>
      <protection locked="0"/>
    </xf>
    <xf numFmtId="180" fontId="3" fillId="2" borderId="10" xfId="0" applyNumberFormat="1"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176" fontId="3" fillId="2" borderId="7" xfId="0" applyNumberFormat="1" applyFont="1" applyFill="1" applyBorder="1" applyAlignment="1" applyProtection="1">
      <alignment horizontal="center" vertical="center" wrapText="1"/>
      <protection locked="0"/>
    </xf>
    <xf numFmtId="180" fontId="3" fillId="2" borderId="11"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180" fontId="3" fillId="2" borderId="3" xfId="0" applyNumberFormat="1" applyFont="1" applyFill="1" applyBorder="1" applyAlignment="1">
      <alignment horizontal="center" vertical="center"/>
    </xf>
    <xf numFmtId="180" fontId="3" fillId="2" borderId="3" xfId="70" applyNumberFormat="1" applyFont="1" applyFill="1" applyBorder="1" applyAlignment="1">
      <alignment horizontal="center" vertical="center"/>
    </xf>
    <xf numFmtId="0" fontId="3" fillId="2" borderId="3" xfId="70" applyFont="1" applyFill="1" applyBorder="1" applyAlignment="1">
      <alignment horizontal="center" vertical="center"/>
    </xf>
    <xf numFmtId="177" fontId="3" fillId="2" borderId="3" xfId="7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0" fontId="4" fillId="2" borderId="3" xfId="0" applyNumberFormat="1" applyFont="1" applyFill="1" applyBorder="1" applyAlignment="1" applyProtection="1">
      <alignment horizontal="center" vertical="center" wrapText="1"/>
      <protection locked="0"/>
    </xf>
    <xf numFmtId="0" fontId="11" fillId="2" borderId="3"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180" fontId="3" fillId="2" borderId="3" xfId="0" applyNumberFormat="1" applyFont="1" applyFill="1" applyBorder="1" applyAlignment="1" applyProtection="1">
      <alignment horizontal="center" vertical="center"/>
      <protection locked="0"/>
    </xf>
    <xf numFmtId="0" fontId="3" fillId="2" borderId="3" xfId="0" applyNumberFormat="1" applyFont="1" applyFill="1" applyBorder="1" applyAlignment="1">
      <alignment horizontal="center" vertical="center" wrapText="1"/>
    </xf>
    <xf numFmtId="0" fontId="4" fillId="2" borderId="3" xfId="73"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177" fontId="4" fillId="2" borderId="3" xfId="70" applyNumberFormat="1" applyFont="1" applyFill="1" applyBorder="1" applyAlignment="1">
      <alignment horizontal="center" vertical="center"/>
    </xf>
    <xf numFmtId="0" fontId="11" fillId="2" borderId="3" xfId="0" applyFont="1" applyFill="1" applyBorder="1" applyAlignment="1">
      <alignment horizontal="center" vertical="center"/>
    </xf>
    <xf numFmtId="180" fontId="3" fillId="2" borderId="3" xfId="14" applyNumberFormat="1" applyFont="1" applyFill="1" applyBorder="1" applyAlignment="1" applyProtection="1">
      <alignment horizontal="center" vertical="center"/>
      <protection locked="0"/>
    </xf>
    <xf numFmtId="0" fontId="4" fillId="2" borderId="3" xfId="81" applyFont="1" applyFill="1" applyBorder="1" applyAlignment="1">
      <alignment horizontal="center" vertical="center"/>
    </xf>
    <xf numFmtId="180" fontId="11" fillId="2" borderId="3" xfId="0" applyNumberFormat="1" applyFont="1" applyFill="1" applyBorder="1" applyAlignment="1">
      <alignment horizontal="center" vertical="center"/>
    </xf>
    <xf numFmtId="0" fontId="11" fillId="2" borderId="3" xfId="0" applyNumberFormat="1"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9" fontId="3" fillId="2" borderId="3" xfId="14" applyFont="1" applyFill="1" applyBorder="1" applyAlignment="1" applyProtection="1">
      <alignment horizontal="center" vertical="center" wrapText="1"/>
      <protection locked="0"/>
    </xf>
    <xf numFmtId="9" fontId="3" fillId="2" borderId="2" xfId="14" applyFont="1" applyFill="1" applyBorder="1" applyAlignment="1" applyProtection="1">
      <alignment horizontal="center" vertical="center" wrapText="1"/>
      <protection locked="0"/>
    </xf>
    <xf numFmtId="9" fontId="3" fillId="2" borderId="5" xfId="14" applyFont="1" applyFill="1" applyBorder="1" applyAlignment="1" applyProtection="1">
      <alignment horizontal="center" vertical="center" wrapText="1"/>
      <protection locked="0"/>
    </xf>
    <xf numFmtId="9" fontId="3" fillId="2" borderId="7" xfId="14" applyFont="1" applyFill="1" applyBorder="1" applyAlignment="1" applyProtection="1">
      <alignment horizontal="center" vertical="center" wrapText="1"/>
      <protection locked="0"/>
    </xf>
    <xf numFmtId="9" fontId="3" fillId="2" borderId="3" xfId="14" applyNumberFormat="1" applyFont="1" applyFill="1" applyBorder="1" applyAlignment="1" applyProtection="1">
      <alignment horizontal="center" vertical="center"/>
    </xf>
    <xf numFmtId="0" fontId="11" fillId="2" borderId="3" xfId="71" applyFont="1" applyFill="1" applyBorder="1" applyAlignment="1">
      <alignment horizontal="center" vertical="center" wrapText="1"/>
    </xf>
    <xf numFmtId="0" fontId="11" fillId="2" borderId="3" xfId="71" applyFont="1" applyFill="1" applyBorder="1" applyAlignment="1">
      <alignment horizontal="left" vertical="center" wrapText="1"/>
    </xf>
    <xf numFmtId="0" fontId="11" fillId="2" borderId="0" xfId="0" applyFont="1" applyFill="1" applyAlignment="1">
      <alignment horizontal="justify" vertical="center"/>
    </xf>
    <xf numFmtId="0" fontId="11" fillId="2" borderId="3" xfId="0" applyFont="1" applyFill="1" applyBorder="1" applyAlignment="1">
      <alignment horizontal="left" vertical="center" wrapText="1"/>
    </xf>
    <xf numFmtId="31" fontId="11" fillId="2" borderId="0" xfId="0" applyNumberFormat="1" applyFont="1" applyFill="1" applyAlignment="1">
      <alignment horizontal="center" vertical="center" wrapText="1"/>
    </xf>
    <xf numFmtId="0" fontId="13" fillId="2" borderId="3" xfId="0" applyFont="1" applyFill="1" applyBorder="1" applyAlignment="1" applyProtection="1">
      <alignment vertical="center"/>
      <protection locked="0"/>
    </xf>
    <xf numFmtId="177" fontId="3" fillId="2" borderId="3" xfId="70" applyNumberFormat="1" applyFont="1" applyFill="1" applyBorder="1" applyAlignment="1">
      <alignment horizontal="center" vertical="center" wrapText="1"/>
    </xf>
    <xf numFmtId="0" fontId="11" fillId="2" borderId="3" xfId="71" applyFont="1" applyFill="1" applyBorder="1" applyAlignment="1">
      <alignment horizontal="justify" vertical="center" wrapText="1"/>
    </xf>
    <xf numFmtId="0" fontId="11" fillId="2" borderId="3" xfId="0" applyFont="1" applyFill="1" applyBorder="1" applyAlignment="1">
      <alignment vertical="center" wrapText="1"/>
    </xf>
    <xf numFmtId="0" fontId="8" fillId="2" borderId="3"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49" fontId="3" fillId="2" borderId="3" xfId="0" applyNumberFormat="1" applyFont="1" applyFill="1" applyBorder="1" applyAlignment="1" applyProtection="1">
      <alignment horizontal="center" vertical="center"/>
      <protection locked="0"/>
    </xf>
    <xf numFmtId="177" fontId="4" fillId="2" borderId="3" xfId="0" applyNumberFormat="1" applyFont="1" applyFill="1" applyBorder="1" applyAlignment="1">
      <alignment horizontal="left" vertical="center" wrapText="1"/>
    </xf>
    <xf numFmtId="177" fontId="3" fillId="2" borderId="3" xfId="0" applyNumberFormat="1" applyFont="1" applyFill="1" applyBorder="1" applyAlignment="1">
      <alignment vertical="center"/>
    </xf>
    <xf numFmtId="0" fontId="4" fillId="2" borderId="3" xfId="0" applyFont="1" applyFill="1" applyBorder="1" applyAlignment="1">
      <alignment vertical="center" wrapText="1"/>
    </xf>
    <xf numFmtId="177" fontId="3" fillId="2" borderId="3" xfId="0" applyNumberFormat="1" applyFont="1" applyFill="1" applyBorder="1" applyAlignment="1">
      <alignment vertical="center" wrapText="1"/>
    </xf>
    <xf numFmtId="0" fontId="9" fillId="2" borderId="3" xfId="0" applyFont="1" applyFill="1" applyBorder="1" applyAlignment="1" applyProtection="1">
      <alignment vertical="center" wrapText="1"/>
      <protection locked="0"/>
    </xf>
    <xf numFmtId="0" fontId="3" fillId="2" borderId="3" xfId="74" applyFont="1" applyFill="1" applyBorder="1" applyAlignment="1">
      <alignment horizontal="center" vertical="center"/>
    </xf>
    <xf numFmtId="177" fontId="4" fillId="2" borderId="3" xfId="0" applyNumberFormat="1" applyFont="1" applyFill="1" applyBorder="1" applyAlignment="1">
      <alignment horizontal="center" vertical="center" wrapText="1"/>
    </xf>
    <xf numFmtId="177" fontId="4" fillId="2" borderId="3" xfId="69" applyNumberFormat="1" applyFont="1" applyFill="1" applyBorder="1" applyAlignment="1">
      <alignment horizontal="center" vertical="center" wrapText="1"/>
    </xf>
    <xf numFmtId="177" fontId="4" fillId="2" borderId="3" xfId="69" applyNumberFormat="1" applyFont="1" applyFill="1" applyBorder="1" applyAlignment="1">
      <alignment horizontal="center" vertical="center"/>
    </xf>
    <xf numFmtId="0" fontId="4" fillId="2" borderId="3" xfId="69"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9" fontId="3" fillId="2" borderId="3" xfId="70" applyNumberFormat="1" applyFont="1" applyFill="1" applyBorder="1" applyAlignment="1">
      <alignment horizontal="center" vertical="center"/>
    </xf>
    <xf numFmtId="0" fontId="3" fillId="2" borderId="3" xfId="79" applyFont="1" applyFill="1" applyBorder="1" applyAlignment="1">
      <alignment horizontal="center" vertical="center" wrapText="1"/>
    </xf>
    <xf numFmtId="177" fontId="4" fillId="2" borderId="3" xfId="114" applyNumberFormat="1" applyFont="1" applyFill="1" applyBorder="1" applyAlignment="1">
      <alignment horizontal="center" vertical="center" wrapText="1"/>
    </xf>
    <xf numFmtId="0" fontId="4" fillId="2" borderId="3" xfId="119" applyFont="1" applyFill="1" applyBorder="1" applyAlignment="1">
      <alignment horizontal="center" vertical="center" wrapText="1"/>
    </xf>
    <xf numFmtId="177" fontId="3" fillId="2" borderId="3" xfId="79" applyNumberFormat="1" applyFont="1" applyFill="1" applyBorder="1" applyAlignment="1">
      <alignment horizontal="center" vertical="center" wrapText="1"/>
    </xf>
    <xf numFmtId="0" fontId="4" fillId="2" borderId="0" xfId="0" applyFont="1" applyFill="1" applyAlignment="1">
      <alignment horizontal="center" vertical="center" wrapText="1"/>
    </xf>
    <xf numFmtId="177" fontId="4" fillId="2" borderId="3" xfId="117" applyNumberFormat="1" applyFont="1" applyFill="1" applyBorder="1" applyAlignment="1">
      <alignment horizontal="center" vertical="center" wrapText="1"/>
    </xf>
    <xf numFmtId="0" fontId="4" fillId="2" borderId="3" xfId="117" applyNumberFormat="1" applyFont="1" applyFill="1" applyBorder="1" applyAlignment="1">
      <alignment horizontal="center" vertical="center" wrapText="1"/>
    </xf>
    <xf numFmtId="0" fontId="4" fillId="2" borderId="3" xfId="4" applyNumberFormat="1" applyFont="1" applyFill="1" applyBorder="1" applyAlignment="1">
      <alignment horizontal="center" vertical="center" wrapText="1"/>
    </xf>
    <xf numFmtId="0" fontId="4" fillId="2" borderId="3" xfId="112" applyNumberFormat="1" applyFont="1" applyFill="1" applyBorder="1" applyAlignment="1">
      <alignment horizontal="center" vertical="center" wrapText="1"/>
    </xf>
    <xf numFmtId="0" fontId="4" fillId="2" borderId="3" xfId="119" applyFont="1" applyFill="1" applyBorder="1" applyAlignment="1">
      <alignment horizontal="center" vertical="center"/>
    </xf>
    <xf numFmtId="0" fontId="4" fillId="2" borderId="3" xfId="137" applyFont="1" applyFill="1" applyBorder="1">
      <alignment vertical="center"/>
    </xf>
    <xf numFmtId="177" fontId="3" fillId="2" borderId="3" xfId="33" applyNumberFormat="1" applyFont="1" applyFill="1" applyBorder="1" applyAlignment="1">
      <alignment horizontal="center" vertical="center" wrapText="1"/>
    </xf>
    <xf numFmtId="0" fontId="4" fillId="2" borderId="3" xfId="125" applyNumberFormat="1" applyFont="1" applyFill="1" applyBorder="1" applyAlignment="1">
      <alignment horizontal="center" vertical="center" wrapText="1"/>
    </xf>
    <xf numFmtId="0" fontId="4" fillId="2" borderId="3" xfId="151" applyFont="1" applyFill="1" applyBorder="1">
      <alignment vertical="center"/>
    </xf>
    <xf numFmtId="0" fontId="4" fillId="2" borderId="3" xfId="111" applyNumberFormat="1" applyFont="1" applyFill="1" applyBorder="1" applyAlignment="1">
      <alignment horizontal="center" vertical="center" wrapText="1"/>
    </xf>
    <xf numFmtId="177" fontId="3" fillId="2" borderId="3" xfId="7" applyNumberFormat="1" applyFont="1" applyFill="1" applyBorder="1" applyAlignment="1">
      <alignment horizontal="center" vertical="center" wrapText="1"/>
    </xf>
    <xf numFmtId="177" fontId="4" fillId="2" borderId="3" xfId="111" applyNumberFormat="1" applyFont="1" applyFill="1" applyBorder="1" applyAlignment="1">
      <alignment horizontal="center" vertical="center" wrapText="1"/>
    </xf>
    <xf numFmtId="0" fontId="3" fillId="2" borderId="3" xfId="57" applyFont="1" applyFill="1" applyBorder="1" applyAlignment="1">
      <alignment horizontal="center" vertical="center" wrapText="1"/>
    </xf>
    <xf numFmtId="178" fontId="4" fillId="2" borderId="3" xfId="141" applyNumberFormat="1" applyFont="1" applyFill="1" applyBorder="1" applyAlignment="1">
      <alignment horizontal="center" vertical="center" wrapText="1"/>
    </xf>
    <xf numFmtId="0" fontId="4" fillId="2" borderId="3" xfId="140" applyNumberFormat="1" applyFont="1" applyFill="1" applyBorder="1" applyAlignment="1">
      <alignment horizontal="center" vertical="center" wrapText="1"/>
    </xf>
    <xf numFmtId="177" fontId="4" fillId="2" borderId="3" xfId="59" applyNumberFormat="1" applyFont="1" applyFill="1" applyBorder="1" applyAlignment="1">
      <alignment horizontal="center" vertical="center" wrapText="1"/>
    </xf>
    <xf numFmtId="0" fontId="3" fillId="2" borderId="3" xfId="68" applyFont="1" applyFill="1" applyBorder="1" applyAlignment="1">
      <alignment horizontal="center" vertical="center" wrapText="1"/>
    </xf>
    <xf numFmtId="178" fontId="4" fillId="2" borderId="3" xfId="66" applyNumberFormat="1" applyFont="1" applyFill="1" applyBorder="1" applyAlignment="1">
      <alignment horizontal="center" vertical="center" wrapText="1"/>
    </xf>
    <xf numFmtId="178" fontId="4" fillId="2" borderId="3" xfId="124" applyNumberFormat="1" applyFont="1" applyFill="1" applyBorder="1" applyAlignment="1">
      <alignment horizontal="center" vertical="center" wrapText="1"/>
    </xf>
    <xf numFmtId="177" fontId="4" fillId="2" borderId="3" xfId="70" applyNumberFormat="1" applyFont="1" applyFill="1" applyBorder="1" applyAlignment="1">
      <alignment horizontal="center" vertical="center" wrapText="1"/>
    </xf>
    <xf numFmtId="0" fontId="3" fillId="2" borderId="3" xfId="0" applyNumberFormat="1" applyFont="1" applyFill="1" applyBorder="1" applyAlignment="1" applyProtection="1">
      <alignment horizontal="center" vertical="center"/>
      <protection locked="0"/>
    </xf>
    <xf numFmtId="177" fontId="3" fillId="2" borderId="3" xfId="80" applyNumberFormat="1" applyFont="1" applyFill="1" applyBorder="1" applyAlignment="1">
      <alignment horizontal="center" vertical="center" wrapText="1"/>
    </xf>
    <xf numFmtId="177" fontId="3" fillId="2" borderId="3" xfId="80" applyNumberFormat="1" applyFont="1" applyFill="1" applyBorder="1" applyAlignment="1">
      <alignment horizontal="center" vertical="center"/>
    </xf>
    <xf numFmtId="0" fontId="4" fillId="2" borderId="3" xfId="69" applyFont="1" applyFill="1" applyBorder="1" applyAlignment="1">
      <alignment horizontal="center" vertical="center" wrapText="1"/>
    </xf>
    <xf numFmtId="0" fontId="4" fillId="2" borderId="3" xfId="69" applyFont="1" applyFill="1" applyBorder="1" applyAlignment="1">
      <alignment horizontal="center" vertical="center"/>
    </xf>
    <xf numFmtId="180" fontId="3" fillId="2" borderId="3" xfId="0" applyNumberFormat="1" applyFont="1" applyFill="1" applyBorder="1" applyAlignment="1">
      <alignment horizontal="center" vertical="center" wrapText="1"/>
    </xf>
    <xf numFmtId="0" fontId="4" fillId="2" borderId="3" xfId="126" applyNumberFormat="1" applyFont="1" applyFill="1" applyBorder="1" applyAlignment="1">
      <alignment horizontal="center" vertical="center" wrapText="1"/>
    </xf>
    <xf numFmtId="0" fontId="3" fillId="2" borderId="3" xfId="79" applyFont="1" applyFill="1" applyBorder="1" applyAlignment="1">
      <alignment horizontal="center" vertical="center"/>
    </xf>
    <xf numFmtId="0" fontId="4" fillId="2" borderId="3" xfId="105" applyFont="1" applyFill="1" applyBorder="1" applyAlignment="1">
      <alignment horizontal="center" vertical="center" wrapText="1"/>
    </xf>
    <xf numFmtId="180" fontId="3" fillId="2" borderId="3" xfId="75" applyNumberFormat="1" applyFont="1" applyFill="1" applyBorder="1" applyAlignment="1">
      <alignment horizontal="center" vertical="center"/>
    </xf>
    <xf numFmtId="0" fontId="4" fillId="2" borderId="3" xfId="132" applyNumberFormat="1" applyFont="1" applyFill="1" applyBorder="1" applyAlignment="1">
      <alignment horizontal="center" vertical="center" wrapText="1"/>
    </xf>
    <xf numFmtId="0" fontId="4" fillId="2" borderId="3" xfId="138" applyFont="1" applyFill="1" applyBorder="1" applyAlignment="1">
      <alignment horizontal="center" vertical="center" wrapText="1"/>
    </xf>
    <xf numFmtId="180" fontId="3" fillId="2" borderId="3" xfId="76" applyNumberFormat="1" applyFont="1" applyFill="1" applyBorder="1" applyAlignment="1">
      <alignment horizontal="center" vertical="center"/>
    </xf>
    <xf numFmtId="0" fontId="4" fillId="2" borderId="3" xfId="139" applyFont="1" applyFill="1" applyBorder="1" applyAlignment="1">
      <alignment horizontal="center" vertical="center" wrapText="1"/>
    </xf>
    <xf numFmtId="0" fontId="4" fillId="2" borderId="3" xfId="123" applyNumberFormat="1" applyFont="1" applyFill="1" applyBorder="1" applyAlignment="1">
      <alignment horizontal="center" vertical="center" wrapText="1"/>
    </xf>
    <xf numFmtId="0" fontId="4" fillId="2" borderId="3" xfId="146" applyFont="1" applyFill="1" applyBorder="1" applyAlignment="1">
      <alignment horizontal="center" vertical="center" wrapText="1"/>
    </xf>
    <xf numFmtId="0" fontId="4" fillId="2" borderId="3" xfId="128" applyNumberFormat="1" applyFont="1" applyFill="1" applyBorder="1" applyAlignment="1">
      <alignment horizontal="center" vertical="center" wrapText="1"/>
    </xf>
    <xf numFmtId="0" fontId="4" fillId="2" borderId="3" xfId="145" applyFont="1" applyFill="1" applyBorder="1" applyAlignment="1">
      <alignment horizontal="center" vertical="center" wrapText="1"/>
    </xf>
    <xf numFmtId="0" fontId="3" fillId="2" borderId="3" xfId="75" applyFont="1" applyFill="1" applyBorder="1" applyAlignment="1">
      <alignment horizontal="center" vertical="center"/>
    </xf>
    <xf numFmtId="0" fontId="4" fillId="2" borderId="3" xfId="104" applyNumberFormat="1" applyFont="1" applyFill="1" applyBorder="1" applyAlignment="1">
      <alignment horizontal="center" vertical="center" wrapText="1"/>
    </xf>
    <xf numFmtId="0" fontId="4" fillId="2" borderId="3" xfId="143" applyFont="1" applyFill="1" applyBorder="1" applyAlignment="1">
      <alignment horizontal="center" vertical="center" wrapText="1"/>
    </xf>
    <xf numFmtId="0" fontId="4" fillId="2" borderId="3" xfId="67" applyNumberFormat="1" applyFont="1" applyFill="1" applyBorder="1" applyAlignment="1">
      <alignment horizontal="center" vertical="center" wrapText="1"/>
    </xf>
    <xf numFmtId="0" fontId="4" fillId="2" borderId="3" xfId="142" applyFont="1" applyFill="1" applyBorder="1" applyAlignment="1">
      <alignment horizontal="center" vertical="center" wrapText="1"/>
    </xf>
    <xf numFmtId="0" fontId="4" fillId="2" borderId="3" xfId="129" applyNumberFormat="1" applyFont="1" applyFill="1" applyBorder="1" applyAlignment="1">
      <alignment horizontal="center" vertical="center" wrapText="1"/>
    </xf>
    <xf numFmtId="0" fontId="4" fillId="2" borderId="3" xfId="150" applyFont="1" applyFill="1" applyBorder="1" applyAlignment="1">
      <alignment horizontal="center" vertical="center" wrapText="1"/>
    </xf>
    <xf numFmtId="0" fontId="3" fillId="2" borderId="3" xfId="77" applyFont="1" applyFill="1" applyBorder="1" applyAlignment="1">
      <alignment horizontal="center" vertical="center"/>
    </xf>
    <xf numFmtId="0" fontId="4" fillId="2" borderId="3" xfId="127" applyNumberFormat="1" applyFont="1" applyFill="1" applyBorder="1" applyAlignment="1">
      <alignment horizontal="center" vertical="center" wrapText="1"/>
    </xf>
    <xf numFmtId="0" fontId="4" fillId="2" borderId="3" xfId="148" applyFont="1" applyFill="1" applyBorder="1" applyAlignment="1">
      <alignment horizontal="center" vertical="center" wrapText="1"/>
    </xf>
    <xf numFmtId="177" fontId="3" fillId="2" borderId="3" xfId="17" applyNumberFormat="1" applyFont="1" applyFill="1" applyBorder="1" applyAlignment="1">
      <alignment horizontal="center" vertical="center"/>
    </xf>
    <xf numFmtId="0" fontId="4" fillId="2" borderId="3" xfId="130" applyNumberFormat="1" applyFont="1" applyFill="1" applyBorder="1" applyAlignment="1">
      <alignment horizontal="center" vertical="center" wrapText="1"/>
    </xf>
    <xf numFmtId="0" fontId="4" fillId="2" borderId="3" xfId="120" applyFont="1" applyFill="1" applyBorder="1" applyAlignment="1">
      <alignment horizontal="center" vertical="center" wrapText="1"/>
    </xf>
    <xf numFmtId="180" fontId="3" fillId="2" borderId="3" xfId="48" applyNumberFormat="1" applyFont="1" applyFill="1" applyBorder="1" applyAlignment="1">
      <alignment horizontal="center" vertical="center"/>
    </xf>
    <xf numFmtId="0" fontId="3" fillId="2" borderId="3" xfId="48" applyFont="1" applyFill="1" applyBorder="1" applyAlignment="1">
      <alignment horizontal="center" vertical="center"/>
    </xf>
    <xf numFmtId="0" fontId="4" fillId="2" borderId="3" xfId="121" applyNumberFormat="1" applyFont="1" applyFill="1" applyBorder="1" applyAlignment="1">
      <alignment horizontal="center" vertical="center" wrapText="1"/>
    </xf>
    <xf numFmtId="0" fontId="4" fillId="2" borderId="3" xfId="30" applyFont="1" applyFill="1" applyBorder="1" applyAlignment="1">
      <alignment horizontal="center" vertical="center" wrapText="1"/>
    </xf>
    <xf numFmtId="0" fontId="4" fillId="2" borderId="3" xfId="131" applyNumberFormat="1" applyFont="1" applyFill="1" applyBorder="1" applyAlignment="1">
      <alignment horizontal="center" vertical="center" wrapText="1"/>
    </xf>
    <xf numFmtId="0" fontId="4" fillId="2" borderId="3" xfId="122" applyNumberFormat="1" applyFont="1" applyFill="1" applyBorder="1" applyAlignment="1">
      <alignment horizontal="center" vertical="center" wrapText="1"/>
    </xf>
    <xf numFmtId="0" fontId="4" fillId="2" borderId="3" xfId="58" applyNumberFormat="1" applyFont="1" applyFill="1" applyBorder="1" applyAlignment="1">
      <alignment horizontal="center" vertical="center" wrapText="1"/>
    </xf>
    <xf numFmtId="0" fontId="4" fillId="2" borderId="3" xfId="70" applyNumberFormat="1" applyFont="1" applyFill="1" applyBorder="1" applyAlignment="1">
      <alignment horizontal="center" vertical="center" wrapText="1"/>
    </xf>
    <xf numFmtId="181" fontId="15" fillId="2" borderId="3" xfId="0" applyNumberFormat="1" applyFont="1" applyFill="1" applyBorder="1" applyAlignment="1">
      <alignment horizontal="center" vertical="center"/>
    </xf>
    <xf numFmtId="181" fontId="3" fillId="2" borderId="3" xfId="0" applyNumberFormat="1" applyFont="1" applyFill="1" applyBorder="1" applyAlignment="1">
      <alignment horizontal="center" vertical="center"/>
    </xf>
    <xf numFmtId="181" fontId="3" fillId="2" borderId="3" xfId="70" applyNumberFormat="1" applyFont="1" applyFill="1" applyBorder="1" applyAlignment="1">
      <alignment horizontal="center" vertical="center"/>
    </xf>
    <xf numFmtId="0" fontId="3" fillId="2" borderId="3" xfId="81" applyFont="1" applyFill="1" applyBorder="1" applyAlignment="1">
      <alignment horizontal="center" vertical="center" wrapText="1"/>
    </xf>
    <xf numFmtId="0" fontId="16" fillId="2" borderId="3" xfId="0" applyFont="1" applyFill="1" applyBorder="1" applyAlignment="1">
      <alignment horizontal="center" vertical="center"/>
    </xf>
    <xf numFmtId="177" fontId="10" fillId="2" borderId="3" xfId="0" applyNumberFormat="1" applyFont="1" applyFill="1" applyBorder="1" applyAlignment="1">
      <alignment horizontal="center" vertical="center" wrapText="1"/>
    </xf>
    <xf numFmtId="0" fontId="4" fillId="2" borderId="3" xfId="82" applyFont="1" applyFill="1" applyBorder="1" applyAlignment="1">
      <alignment horizontal="center" vertical="center" wrapText="1"/>
    </xf>
    <xf numFmtId="14" fontId="3" fillId="2" borderId="3" xfId="0" applyNumberFormat="1" applyFont="1" applyFill="1" applyBorder="1" applyAlignment="1">
      <alignment horizontal="center" vertical="center"/>
    </xf>
    <xf numFmtId="0" fontId="3" fillId="2" borderId="3" xfId="74" applyFont="1" applyFill="1" applyBorder="1" applyAlignment="1">
      <alignment horizontal="center" vertical="center" wrapText="1"/>
    </xf>
    <xf numFmtId="31" fontId="8" fillId="2" borderId="3" xfId="0" applyNumberFormat="1" applyFont="1" applyFill="1" applyBorder="1" applyAlignment="1" applyProtection="1">
      <alignment vertical="center" wrapText="1"/>
      <protection locked="0"/>
    </xf>
    <xf numFmtId="31" fontId="9" fillId="2" borderId="3" xfId="0" applyNumberFormat="1" applyFont="1" applyFill="1" applyBorder="1" applyAlignment="1" applyProtection="1">
      <alignment vertical="center" wrapText="1"/>
      <protection locked="0"/>
    </xf>
    <xf numFmtId="180" fontId="4" fillId="2" borderId="3" xfId="0" applyNumberFormat="1" applyFont="1" applyFill="1" applyBorder="1" applyAlignment="1">
      <alignment horizontal="center" vertical="center"/>
    </xf>
    <xf numFmtId="177" fontId="3" fillId="2" borderId="3" xfId="70" applyNumberFormat="1" applyFont="1" applyFill="1" applyBorder="1" applyAlignment="1">
      <alignment horizontal="left" vertical="center"/>
    </xf>
    <xf numFmtId="0" fontId="3" fillId="2" borderId="3" xfId="0" applyFont="1" applyFill="1" applyBorder="1" applyAlignment="1">
      <alignment horizontal="left" vertical="center"/>
    </xf>
    <xf numFmtId="177" fontId="3" fillId="2" borderId="3" xfId="0" applyNumberFormat="1"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3" xfId="81" applyFont="1" applyFill="1" applyBorder="1" applyAlignment="1">
      <alignment horizontal="center" vertical="center" wrapText="1"/>
    </xf>
    <xf numFmtId="178" fontId="4" fillId="2" borderId="3" xfId="0" applyNumberFormat="1" applyFont="1" applyFill="1" applyBorder="1" applyAlignment="1">
      <alignment horizontal="center" vertical="center" wrapText="1"/>
    </xf>
    <xf numFmtId="0" fontId="4" fillId="2" borderId="3" xfId="0" applyFont="1" applyFill="1" applyBorder="1" applyAlignment="1">
      <alignment horizontal="right" vertical="center" wrapText="1"/>
    </xf>
    <xf numFmtId="31" fontId="8" fillId="2" borderId="3" xfId="0" applyNumberFormat="1" applyFont="1" applyFill="1" applyBorder="1" applyAlignment="1" applyProtection="1">
      <alignment horizontal="center" vertical="center" wrapText="1"/>
      <protection locked="0"/>
    </xf>
    <xf numFmtId="0" fontId="3" fillId="2" borderId="3" xfId="70" applyNumberFormat="1" applyFont="1" applyFill="1" applyBorder="1" applyAlignment="1">
      <alignment horizontal="left" vertical="center"/>
    </xf>
    <xf numFmtId="0" fontId="13" fillId="2" borderId="3"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lignment horizontal="left" vertical="center"/>
    </xf>
    <xf numFmtId="177" fontId="3" fillId="2" borderId="3" xfId="7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176" fontId="3" fillId="2" borderId="3" xfId="70" applyNumberFormat="1" applyFont="1" applyFill="1" applyBorder="1" applyAlignment="1">
      <alignment horizontal="center" vertical="center"/>
    </xf>
    <xf numFmtId="180"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left" vertical="top" wrapText="1"/>
    </xf>
    <xf numFmtId="177" fontId="3" fillId="2" borderId="3" xfId="69" applyNumberFormat="1" applyFont="1" applyFill="1" applyBorder="1" applyAlignment="1">
      <alignment horizontal="center" vertical="center"/>
    </xf>
  </cellXfs>
  <cellStyles count="153">
    <cellStyle name="常规" xfId="0" builtinId="0"/>
    <cellStyle name="货币[0]" xfId="1" builtinId="7"/>
    <cellStyle name="货币" xfId="2" builtinId="4"/>
    <cellStyle name="常规 39" xfId="3"/>
    <cellStyle name="常规 44" xfId="4"/>
    <cellStyle name="20% - 强调文字颜色 3" xfId="5" builtinId="38"/>
    <cellStyle name="输入" xfId="6" builtinId="20"/>
    <cellStyle name="常规 3 14"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3 14 6" xfId="17"/>
    <cellStyle name="60% - 强调文字颜色 2" xfId="18" builtinId="36"/>
    <cellStyle name="常规 12 2 2" xfId="19"/>
    <cellStyle name="标题 4" xfId="20" builtinId="19"/>
    <cellStyle name="警告文本" xfId="21" builtinId="11"/>
    <cellStyle name="标题" xfId="22" builtinId="15"/>
    <cellStyle name="解释性文本" xfId="23" builtinId="53"/>
    <cellStyle name="标题 1" xfId="24" builtinId="16"/>
    <cellStyle name="常规 9" xfId="25"/>
    <cellStyle name="标题 2" xfId="26" builtinId="17"/>
    <cellStyle name="60% - 强调文字颜色 1" xfId="27" builtinId="32"/>
    <cellStyle name="标题 3" xfId="28" builtinId="18"/>
    <cellStyle name="输出" xfId="29" builtinId="21"/>
    <cellStyle name="常规 90" xfId="30"/>
    <cellStyle name="常规 85" xfId="31"/>
    <cellStyle name="60% - 强调文字颜色 4" xfId="32" builtinId="44"/>
    <cellStyle name="常规 24 2" xfId="33"/>
    <cellStyle name="计算" xfId="34" builtinId="22"/>
    <cellStyle name="常规 31" xfId="35"/>
    <cellStyle name="常规 26" xfId="36"/>
    <cellStyle name="检查单元格" xfId="37" builtinId="23"/>
    <cellStyle name="20% - 强调文字颜色 6" xfId="38" builtinId="50"/>
    <cellStyle name="强调文字颜色 2" xfId="39" builtinId="33"/>
    <cellStyle name="链接单元格" xfId="40" builtinId="24"/>
    <cellStyle name="汇总" xfId="41" builtinId="25"/>
    <cellStyle name="好" xfId="42" builtinId="26"/>
    <cellStyle name="适中" xfId="43" builtinId="28"/>
    <cellStyle name="20% - 强调文字颜色 5" xfId="44" builtinId="46"/>
    <cellStyle name="强调文字颜色 1" xfId="45" builtinId="29"/>
    <cellStyle name="20% - 强调文字颜色 1" xfId="46" builtinId="30"/>
    <cellStyle name="常规 3 92" xfId="47"/>
    <cellStyle name="常规 13 8" xfId="48"/>
    <cellStyle name="40% - 强调文字颜色 1" xfId="49" builtinId="31"/>
    <cellStyle name="20% - 强调文字颜色 2" xfId="50" builtinId="34"/>
    <cellStyle name="常规 3 93" xfId="51"/>
    <cellStyle name="40% - 强调文字颜色 2" xfId="52" builtinId="35"/>
    <cellStyle name="强调文字颜色 3" xfId="53" builtinId="37"/>
    <cellStyle name="强调文字颜色 4" xfId="54" builtinId="41"/>
    <cellStyle name="20% - 强调文字颜色 4" xfId="55" builtinId="42"/>
    <cellStyle name="40% - 强调文字颜色 4" xfId="56" builtinId="43"/>
    <cellStyle name="常规 17 2" xfId="57"/>
    <cellStyle name="常规 60" xfId="58"/>
    <cellStyle name="常规 55" xfId="59"/>
    <cellStyle name="强调文字颜色 5" xfId="60" builtinId="45"/>
    <cellStyle name="40% - 强调文字颜色 5" xfId="61" builtinId="47"/>
    <cellStyle name="60% - 强调文字颜色 5" xfId="62" builtinId="48"/>
    <cellStyle name="强调文字颜色 6" xfId="63" builtinId="49"/>
    <cellStyle name="40% - 强调文字颜色 6" xfId="64" builtinId="51"/>
    <cellStyle name="60% - 强调文字颜色 6" xfId="65" builtinId="52"/>
    <cellStyle name="常规 56" xfId="66"/>
    <cellStyle name="常规 61" xfId="67"/>
    <cellStyle name="常规 17 3" xfId="68"/>
    <cellStyle name="常规 10" xfId="69"/>
    <cellStyle name="常规 3" xfId="70"/>
    <cellStyle name="常规 4" xfId="71"/>
    <cellStyle name="常规 15" xfId="72"/>
    <cellStyle name="常规 20" xfId="73"/>
    <cellStyle name="常规 2" xfId="74"/>
    <cellStyle name="常规 34" xfId="75"/>
    <cellStyle name="常规 3 17" xfId="76"/>
    <cellStyle name="常规 24 7" xfId="77"/>
    <cellStyle name="常规 17" xfId="78"/>
    <cellStyle name="常规 22" xfId="79"/>
    <cellStyle name="常规 3 2 2" xfId="80"/>
    <cellStyle name="常规 8" xfId="81"/>
    <cellStyle name="常规_Sheet1_29" xfId="82"/>
    <cellStyle name="常规 3 3" xfId="83"/>
    <cellStyle name="常规 7" xfId="84"/>
    <cellStyle name="常规 177" xfId="85"/>
    <cellStyle name="常规 6 3" xfId="86"/>
    <cellStyle name="常规 24" xfId="87"/>
    <cellStyle name="常规 3 2" xfId="88"/>
    <cellStyle name="常规 4 4" xfId="89"/>
    <cellStyle name="常规 23" xfId="90"/>
    <cellStyle name="常规 18" xfId="91"/>
    <cellStyle name="常规 11 2" xfId="92"/>
    <cellStyle name="常规 13" xfId="93"/>
    <cellStyle name="常规 23 7" xfId="94"/>
    <cellStyle name="常规 16" xfId="95"/>
    <cellStyle name="常规 23 3" xfId="96"/>
    <cellStyle name="常规 23 17" xfId="97"/>
    <cellStyle name="常规 23 18" xfId="98"/>
    <cellStyle name="常规 14" xfId="99"/>
    <cellStyle name="常规 11" xfId="100"/>
    <cellStyle name="常规 2 5" xfId="101"/>
    <cellStyle name="常规 3 4" xfId="102"/>
    <cellStyle name="常规 4 3" xfId="103"/>
    <cellStyle name="常规 58" xfId="104"/>
    <cellStyle name="常规 63" xfId="105"/>
    <cellStyle name="常规 3 2 2 2" xfId="106"/>
    <cellStyle name="常规 12" xfId="107"/>
    <cellStyle name="常规 11 3" xfId="108"/>
    <cellStyle name="常规 13 4" xfId="109"/>
    <cellStyle name="常规 3 3 3" xfId="110"/>
    <cellStyle name="常规 51" xfId="111"/>
    <cellStyle name="常规 46" xfId="112"/>
    <cellStyle name="常规 37" xfId="113"/>
    <cellStyle name="常规 42" xfId="114"/>
    <cellStyle name="常规 5" xfId="115"/>
    <cellStyle name="常规 38" xfId="116"/>
    <cellStyle name="常规 43" xfId="117"/>
    <cellStyle name="常规 33" xfId="118"/>
    <cellStyle name="常规 28" xfId="119"/>
    <cellStyle name="常规 25" xfId="120"/>
    <cellStyle name="常规 59" xfId="121"/>
    <cellStyle name="常规 64" xfId="122"/>
    <cellStyle name="常规 69" xfId="123"/>
    <cellStyle name="常规 57" xfId="124"/>
    <cellStyle name="常规 62" xfId="125"/>
    <cellStyle name="常规 68" xfId="126"/>
    <cellStyle name="常规 70" xfId="127"/>
    <cellStyle name="常规 65" xfId="128"/>
    <cellStyle name="常规 71" xfId="129"/>
    <cellStyle name="常规 66" xfId="130"/>
    <cellStyle name="常规 72" xfId="131"/>
    <cellStyle name="常规 67" xfId="132"/>
    <cellStyle name="常规 32" xfId="133"/>
    <cellStyle name="常规 27" xfId="134"/>
    <cellStyle name="常规 36" xfId="135"/>
    <cellStyle name="常规 35" xfId="136"/>
    <cellStyle name="常规 80" xfId="137"/>
    <cellStyle name="常规 75" xfId="138"/>
    <cellStyle name="常规 76" xfId="139"/>
    <cellStyle name="常规 54" xfId="140"/>
    <cellStyle name="常规 52" xfId="141"/>
    <cellStyle name="常规 84" xfId="142"/>
    <cellStyle name="常规 79" xfId="143"/>
    <cellStyle name="常规 83" xfId="144"/>
    <cellStyle name="常规 78" xfId="145"/>
    <cellStyle name="常规 77" xfId="146"/>
    <cellStyle name="常规 95" xfId="147"/>
    <cellStyle name="常规 88" xfId="148"/>
    <cellStyle name="常规 94" xfId="149"/>
    <cellStyle name="常规 87" xfId="150"/>
    <cellStyle name="常规 86" xfId="151"/>
    <cellStyle name="常规 2 76" xfId="1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462280</xdr:colOff>
      <xdr:row>6</xdr:row>
      <xdr:rowOff>0</xdr:rowOff>
    </xdr:from>
    <xdr:ext cx="1171575" cy="200025"/>
    <xdr:sp>
      <xdr:nvSpPr>
        <xdr:cNvPr id="2"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189</xdr:row>
      <xdr:rowOff>171450</xdr:rowOff>
    </xdr:from>
    <xdr:ext cx="9086850" cy="949325"/>
    <xdr:sp>
      <xdr:nvSpPr>
        <xdr:cNvPr id="3" name="矩形390" descr="(N)S815`}WV`{767D0LJW"/>
        <xdr:cNvSpPr>
          <a:spLocks noChangeAspect="1" noChangeArrowheads="1"/>
        </xdr:cNvSpPr>
      </xdr:nvSpPr>
      <xdr:spPr>
        <a:xfrm>
          <a:off x="12496165" y="53282850"/>
          <a:ext cx="9086850" cy="94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199</xdr:row>
      <xdr:rowOff>0</xdr:rowOff>
    </xdr:from>
    <xdr:ext cx="9086850" cy="200025"/>
    <xdr:sp>
      <xdr:nvSpPr>
        <xdr:cNvPr id="4" name="矩形390" descr="(N)S815`}WV`{767D0LJW"/>
        <xdr:cNvSpPr>
          <a:spLocks noChangeAspect="1" noChangeArrowheads="1"/>
        </xdr:cNvSpPr>
      </xdr:nvSpPr>
      <xdr:spPr>
        <a:xfrm>
          <a:off x="12496165" y="56622950"/>
          <a:ext cx="9086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5"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161</xdr:row>
      <xdr:rowOff>161925</xdr:rowOff>
    </xdr:from>
    <xdr:ext cx="9086850" cy="523875"/>
    <xdr:sp>
      <xdr:nvSpPr>
        <xdr:cNvPr id="7" name="矩形390" descr="(N)S815`}WV`{767D0LJW"/>
        <xdr:cNvSpPr>
          <a:spLocks noChangeAspect="1" noChangeArrowheads="1"/>
        </xdr:cNvSpPr>
      </xdr:nvSpPr>
      <xdr:spPr>
        <a:xfrm>
          <a:off x="12496165" y="46151800"/>
          <a:ext cx="90868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292</xdr:row>
      <xdr:rowOff>0</xdr:rowOff>
    </xdr:from>
    <xdr:ext cx="1171575" cy="200025"/>
    <xdr:sp>
      <xdr:nvSpPr>
        <xdr:cNvPr id="10" name="矩形390" descr="(N)S815`}WV`{767D0LJW"/>
        <xdr:cNvSpPr>
          <a:spLocks noChangeAspect="1" noChangeArrowheads="1"/>
        </xdr:cNvSpPr>
      </xdr:nvSpPr>
      <xdr:spPr>
        <a:xfrm>
          <a:off x="462280" y="81851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292</xdr:row>
      <xdr:rowOff>0</xdr:rowOff>
    </xdr:from>
    <xdr:ext cx="9086850" cy="200025"/>
    <xdr:sp>
      <xdr:nvSpPr>
        <xdr:cNvPr id="11" name="矩形390" descr="(N)S815`}WV`{767D0LJW"/>
        <xdr:cNvSpPr>
          <a:spLocks noChangeAspect="1" noChangeArrowheads="1"/>
        </xdr:cNvSpPr>
      </xdr:nvSpPr>
      <xdr:spPr>
        <a:xfrm>
          <a:off x="12496165" y="81851500"/>
          <a:ext cx="9086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12"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657225</xdr:colOff>
      <xdr:row>14</xdr:row>
      <xdr:rowOff>0</xdr:rowOff>
    </xdr:from>
    <xdr:to>
      <xdr:col>7</xdr:col>
      <xdr:colOff>410210</xdr:colOff>
      <xdr:row>14</xdr:row>
      <xdr:rowOff>200025</xdr:rowOff>
    </xdr:to>
    <xdr:sp>
      <xdr:nvSpPr>
        <xdr:cNvPr id="13" name="矩形390" descr="(N)S815`}WV`{767D0LJW"/>
        <xdr:cNvSpPr>
          <a:spLocks noChangeAspect="1"/>
        </xdr:cNvSpPr>
      </xdr:nvSpPr>
      <xdr:spPr>
        <a:xfrm>
          <a:off x="5920105" y="3613150"/>
          <a:ext cx="1108710" cy="200025"/>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200025</xdr:rowOff>
    </xdr:to>
    <xdr:sp>
      <xdr:nvSpPr>
        <xdr:cNvPr id="14" name="矩形390" descr="(N)S815`}WV`{767D0LJW"/>
        <xdr:cNvSpPr>
          <a:spLocks noChangeAspect="1"/>
        </xdr:cNvSpPr>
      </xdr:nvSpPr>
      <xdr:spPr>
        <a:xfrm>
          <a:off x="5920105" y="3613150"/>
          <a:ext cx="1108710" cy="200025"/>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200025</xdr:rowOff>
    </xdr:to>
    <xdr:sp>
      <xdr:nvSpPr>
        <xdr:cNvPr id="15" name="矩形390" descr="(N)S815`}WV`{767D0LJW"/>
        <xdr:cNvSpPr>
          <a:spLocks noChangeAspect="1"/>
        </xdr:cNvSpPr>
      </xdr:nvSpPr>
      <xdr:spPr>
        <a:xfrm>
          <a:off x="5920105" y="3613150"/>
          <a:ext cx="1108710" cy="200025"/>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200025</xdr:rowOff>
    </xdr:to>
    <xdr:sp>
      <xdr:nvSpPr>
        <xdr:cNvPr id="16" name="矩形390" descr="(N)S815`}WV`{767D0LJW"/>
        <xdr:cNvSpPr>
          <a:spLocks noChangeAspect="1"/>
        </xdr:cNvSpPr>
      </xdr:nvSpPr>
      <xdr:spPr>
        <a:xfrm>
          <a:off x="5920105" y="3613150"/>
          <a:ext cx="1108710" cy="200025"/>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200025</xdr:rowOff>
    </xdr:to>
    <xdr:sp>
      <xdr:nvSpPr>
        <xdr:cNvPr id="17" name="矩形390" descr="(N)S815`}WV`{767D0LJW"/>
        <xdr:cNvSpPr>
          <a:spLocks noChangeAspect="1"/>
        </xdr:cNvSpPr>
      </xdr:nvSpPr>
      <xdr:spPr>
        <a:xfrm>
          <a:off x="5920105" y="3613150"/>
          <a:ext cx="1108710" cy="200025"/>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200660</xdr:rowOff>
    </xdr:to>
    <xdr:sp>
      <xdr:nvSpPr>
        <xdr:cNvPr id="18" name="矩形390" descr="(N)S815`}WV`{767D0LJW"/>
        <xdr:cNvSpPr>
          <a:spLocks noChangeAspect="1"/>
        </xdr:cNvSpPr>
      </xdr:nvSpPr>
      <xdr:spPr>
        <a:xfrm>
          <a:off x="5920105" y="3613150"/>
          <a:ext cx="1108710" cy="200660"/>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200660</xdr:rowOff>
    </xdr:to>
    <xdr:sp>
      <xdr:nvSpPr>
        <xdr:cNvPr id="19" name="矩形390" descr="(N)S815`}WV`{767D0LJW"/>
        <xdr:cNvSpPr>
          <a:spLocks noChangeAspect="1"/>
        </xdr:cNvSpPr>
      </xdr:nvSpPr>
      <xdr:spPr>
        <a:xfrm>
          <a:off x="5920105" y="3613150"/>
          <a:ext cx="1108710" cy="200660"/>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200660</xdr:rowOff>
    </xdr:to>
    <xdr:sp>
      <xdr:nvSpPr>
        <xdr:cNvPr id="20" name="矩形390" descr="(N)S815`}WV`{767D0LJW"/>
        <xdr:cNvSpPr>
          <a:spLocks noChangeAspect="1"/>
        </xdr:cNvSpPr>
      </xdr:nvSpPr>
      <xdr:spPr>
        <a:xfrm>
          <a:off x="5920105" y="3613150"/>
          <a:ext cx="1108710" cy="200660"/>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200660</xdr:rowOff>
    </xdr:to>
    <xdr:sp>
      <xdr:nvSpPr>
        <xdr:cNvPr id="21" name="矩形390" descr="(N)S815`}WV`{767D0LJW"/>
        <xdr:cNvSpPr>
          <a:spLocks noChangeAspect="1"/>
        </xdr:cNvSpPr>
      </xdr:nvSpPr>
      <xdr:spPr>
        <a:xfrm>
          <a:off x="5920105" y="3613150"/>
          <a:ext cx="1108710" cy="200660"/>
        </a:xfrm>
        <a:prstGeom prst="rect">
          <a:avLst/>
        </a:prstGeom>
        <a:noFill/>
        <a:ln w="9525">
          <a:noFill/>
        </a:ln>
      </xdr:spPr>
    </xdr:sp>
    <xdr:clientData/>
  </xdr:twoCellAnchor>
  <xdr:twoCellAnchor editAs="oneCell">
    <xdr:from>
      <xdr:col>5</xdr:col>
      <xdr:colOff>657225</xdr:colOff>
      <xdr:row>14</xdr:row>
      <xdr:rowOff>0</xdr:rowOff>
    </xdr:from>
    <xdr:to>
      <xdr:col>7</xdr:col>
      <xdr:colOff>410210</xdr:colOff>
      <xdr:row>14</xdr:row>
      <xdr:rowOff>200660</xdr:rowOff>
    </xdr:to>
    <xdr:sp>
      <xdr:nvSpPr>
        <xdr:cNvPr id="22" name="矩形390" descr="(N)S815`}WV`{767D0LJW"/>
        <xdr:cNvSpPr>
          <a:spLocks noChangeAspect="1"/>
        </xdr:cNvSpPr>
      </xdr:nvSpPr>
      <xdr:spPr>
        <a:xfrm>
          <a:off x="5920105" y="3613150"/>
          <a:ext cx="1108710" cy="200660"/>
        </a:xfrm>
        <a:prstGeom prst="rect">
          <a:avLst/>
        </a:prstGeom>
        <a:noFill/>
        <a:ln w="9525">
          <a:noFill/>
        </a:ln>
      </xdr:spPr>
    </xdr:sp>
    <xdr:clientData/>
  </xdr:twoCellAnchor>
  <xdr:oneCellAnchor>
    <xdr:from>
      <xdr:col>0</xdr:col>
      <xdr:colOff>462280</xdr:colOff>
      <xdr:row>6</xdr:row>
      <xdr:rowOff>0</xdr:rowOff>
    </xdr:from>
    <xdr:ext cx="1171575" cy="200025"/>
    <xdr:sp>
      <xdr:nvSpPr>
        <xdr:cNvPr id="23"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189</xdr:row>
      <xdr:rowOff>171450</xdr:rowOff>
    </xdr:from>
    <xdr:ext cx="9086850" cy="796925"/>
    <xdr:sp>
      <xdr:nvSpPr>
        <xdr:cNvPr id="24" name="矩形390" descr="(N)S815`}WV`{767D0LJW"/>
        <xdr:cNvSpPr>
          <a:spLocks noChangeAspect="1" noChangeArrowheads="1"/>
        </xdr:cNvSpPr>
      </xdr:nvSpPr>
      <xdr:spPr>
        <a:xfrm>
          <a:off x="12496165" y="53282850"/>
          <a:ext cx="9086850" cy="7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25"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80</xdr:row>
      <xdr:rowOff>0</xdr:rowOff>
    </xdr:from>
    <xdr:ext cx="1171575" cy="200025"/>
    <xdr:sp>
      <xdr:nvSpPr>
        <xdr:cNvPr id="27" name="矩形390" descr="(N)S815`}WV`{767D0LJW"/>
        <xdr:cNvSpPr>
          <a:spLocks noChangeAspect="1" noChangeArrowheads="1"/>
        </xdr:cNvSpPr>
      </xdr:nvSpPr>
      <xdr:spPr>
        <a:xfrm>
          <a:off x="462280" y="2026285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28"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29"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30"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189</xdr:row>
      <xdr:rowOff>171450</xdr:rowOff>
    </xdr:from>
    <xdr:ext cx="9086850" cy="1139825"/>
    <xdr:sp>
      <xdr:nvSpPr>
        <xdr:cNvPr id="31" name="矩形390" descr="(N)S815`}WV`{767D0LJW"/>
        <xdr:cNvSpPr>
          <a:spLocks noChangeAspect="1" noChangeArrowheads="1"/>
        </xdr:cNvSpPr>
      </xdr:nvSpPr>
      <xdr:spPr>
        <a:xfrm>
          <a:off x="12496165" y="53282850"/>
          <a:ext cx="9086850" cy="113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1066800</xdr:colOff>
      <xdr:row>295</xdr:row>
      <xdr:rowOff>0</xdr:rowOff>
    </xdr:from>
    <xdr:ext cx="3829050" cy="200025"/>
    <xdr:sp>
      <xdr:nvSpPr>
        <xdr:cNvPr id="32" name="矩形390" descr="(N)S815`}WV`{767D0LJW"/>
        <xdr:cNvSpPr>
          <a:spLocks noChangeAspect="1" noChangeArrowheads="1"/>
        </xdr:cNvSpPr>
      </xdr:nvSpPr>
      <xdr:spPr>
        <a:xfrm>
          <a:off x="7412990" y="82423000"/>
          <a:ext cx="382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1066800</xdr:colOff>
      <xdr:row>295</xdr:row>
      <xdr:rowOff>0</xdr:rowOff>
    </xdr:from>
    <xdr:ext cx="3829050" cy="200025"/>
    <xdr:sp>
      <xdr:nvSpPr>
        <xdr:cNvPr id="33" name="矩形390" descr="(N)S815`}WV`{767D0LJW"/>
        <xdr:cNvSpPr>
          <a:spLocks noChangeAspect="1" noChangeArrowheads="1"/>
        </xdr:cNvSpPr>
      </xdr:nvSpPr>
      <xdr:spPr>
        <a:xfrm>
          <a:off x="7412990" y="82423000"/>
          <a:ext cx="382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1066800</xdr:colOff>
      <xdr:row>295</xdr:row>
      <xdr:rowOff>0</xdr:rowOff>
    </xdr:from>
    <xdr:ext cx="3829050" cy="200025"/>
    <xdr:sp>
      <xdr:nvSpPr>
        <xdr:cNvPr id="34" name="矩形390" descr="(N)S815`}WV`{767D0LJW"/>
        <xdr:cNvSpPr>
          <a:spLocks noChangeAspect="1" noChangeArrowheads="1"/>
        </xdr:cNvSpPr>
      </xdr:nvSpPr>
      <xdr:spPr>
        <a:xfrm>
          <a:off x="7412990" y="82423000"/>
          <a:ext cx="382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295</xdr:row>
      <xdr:rowOff>57150</xdr:rowOff>
    </xdr:from>
    <xdr:ext cx="1171575" cy="657225"/>
    <xdr:sp>
      <xdr:nvSpPr>
        <xdr:cNvPr id="36" name="矩形390" descr="(N)S815`}WV`{767D0LJW"/>
        <xdr:cNvSpPr>
          <a:spLocks noChangeAspect="1" noChangeArrowheads="1"/>
        </xdr:cNvSpPr>
      </xdr:nvSpPr>
      <xdr:spPr>
        <a:xfrm>
          <a:off x="7412990" y="82480150"/>
          <a:ext cx="1171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657225</xdr:colOff>
      <xdr:row>161</xdr:row>
      <xdr:rowOff>0</xdr:rowOff>
    </xdr:from>
    <xdr:to>
      <xdr:col>7</xdr:col>
      <xdr:colOff>410210</xdr:colOff>
      <xdr:row>162</xdr:row>
      <xdr:rowOff>28575</xdr:rowOff>
    </xdr:to>
    <xdr:sp>
      <xdr:nvSpPr>
        <xdr:cNvPr id="37"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38"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39"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40"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41"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42"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43"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44"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45"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46" name="矩形390" descr="(N)S815`}WV`{767D0LJW"/>
        <xdr:cNvSpPr>
          <a:spLocks noChangeAspect="1"/>
        </xdr:cNvSpPr>
      </xdr:nvSpPr>
      <xdr:spPr>
        <a:xfrm>
          <a:off x="5920105" y="45999400"/>
          <a:ext cx="1108710" cy="180975"/>
        </a:xfrm>
        <a:prstGeom prst="rect">
          <a:avLst/>
        </a:prstGeom>
        <a:noFill/>
        <a:ln w="9525">
          <a:noFill/>
        </a:ln>
      </xdr:spPr>
    </xdr:sp>
    <xdr:clientData/>
  </xdr:twoCellAnchor>
  <xdr:oneCellAnchor>
    <xdr:from>
      <xdr:col>0</xdr:col>
      <xdr:colOff>462280</xdr:colOff>
      <xdr:row>6</xdr:row>
      <xdr:rowOff>0</xdr:rowOff>
    </xdr:from>
    <xdr:ext cx="1171575" cy="200025"/>
    <xdr:sp>
      <xdr:nvSpPr>
        <xdr:cNvPr id="47"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48"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189</xdr:row>
      <xdr:rowOff>171450</xdr:rowOff>
    </xdr:from>
    <xdr:ext cx="9086850" cy="968375"/>
    <xdr:sp>
      <xdr:nvSpPr>
        <xdr:cNvPr id="49" name="矩形390" descr="(N)S815`}WV`{767D0LJW"/>
        <xdr:cNvSpPr>
          <a:spLocks noChangeAspect="1" noChangeArrowheads="1"/>
        </xdr:cNvSpPr>
      </xdr:nvSpPr>
      <xdr:spPr>
        <a:xfrm>
          <a:off x="12496165" y="53282850"/>
          <a:ext cx="9086850" cy="96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50"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213</xdr:row>
      <xdr:rowOff>0</xdr:rowOff>
    </xdr:from>
    <xdr:ext cx="1171575" cy="200025"/>
    <xdr:sp>
      <xdr:nvSpPr>
        <xdr:cNvPr id="51" name="矩形390" descr="(N)S815`}WV`{767D0LJW"/>
        <xdr:cNvSpPr>
          <a:spLocks noChangeAspect="1" noChangeArrowheads="1"/>
        </xdr:cNvSpPr>
      </xdr:nvSpPr>
      <xdr:spPr>
        <a:xfrm>
          <a:off x="462280" y="5982335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213</xdr:row>
      <xdr:rowOff>0</xdr:rowOff>
    </xdr:from>
    <xdr:ext cx="9086850" cy="200025"/>
    <xdr:sp>
      <xdr:nvSpPr>
        <xdr:cNvPr id="52" name="矩形390" descr="(N)S815`}WV`{767D0LJW"/>
        <xdr:cNvSpPr>
          <a:spLocks noChangeAspect="1" noChangeArrowheads="1"/>
        </xdr:cNvSpPr>
      </xdr:nvSpPr>
      <xdr:spPr>
        <a:xfrm>
          <a:off x="12496165" y="59823350"/>
          <a:ext cx="9086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27</xdr:row>
      <xdr:rowOff>0</xdr:rowOff>
    </xdr:from>
    <xdr:ext cx="1171575" cy="200025"/>
    <xdr:sp>
      <xdr:nvSpPr>
        <xdr:cNvPr id="53" name="矩形390" descr="(N)S815`}WV`{767D0LJW"/>
        <xdr:cNvSpPr>
          <a:spLocks noChangeAspect="1" noChangeArrowheads="1"/>
        </xdr:cNvSpPr>
      </xdr:nvSpPr>
      <xdr:spPr>
        <a:xfrm>
          <a:off x="462280" y="827405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54"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55"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189</xdr:row>
      <xdr:rowOff>171450</xdr:rowOff>
    </xdr:from>
    <xdr:ext cx="9086850" cy="968375"/>
    <xdr:sp>
      <xdr:nvSpPr>
        <xdr:cNvPr id="56" name="矩形390" descr="(N)S815`}WV`{767D0LJW"/>
        <xdr:cNvSpPr>
          <a:spLocks noChangeAspect="1" noChangeArrowheads="1"/>
        </xdr:cNvSpPr>
      </xdr:nvSpPr>
      <xdr:spPr>
        <a:xfrm>
          <a:off x="12496165" y="53282850"/>
          <a:ext cx="9086850" cy="96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6</xdr:row>
      <xdr:rowOff>0</xdr:rowOff>
    </xdr:from>
    <xdr:ext cx="1171575" cy="200025"/>
    <xdr:sp>
      <xdr:nvSpPr>
        <xdr:cNvPr id="57" name="矩形390" descr="(N)S815`}WV`{767D0LJW"/>
        <xdr:cNvSpPr>
          <a:spLocks noChangeAspect="1" noChangeArrowheads="1"/>
        </xdr:cNvSpPr>
      </xdr:nvSpPr>
      <xdr:spPr>
        <a:xfrm>
          <a:off x="462280" y="107950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189</xdr:row>
      <xdr:rowOff>171450</xdr:rowOff>
    </xdr:from>
    <xdr:ext cx="9086850" cy="542925"/>
    <xdr:sp>
      <xdr:nvSpPr>
        <xdr:cNvPr id="58" name="矩形390" descr="(N)S815`}WV`{767D0LJW"/>
        <xdr:cNvSpPr>
          <a:spLocks noChangeAspect="1" noChangeArrowheads="1"/>
        </xdr:cNvSpPr>
      </xdr:nvSpPr>
      <xdr:spPr>
        <a:xfrm>
          <a:off x="12496165" y="53282850"/>
          <a:ext cx="90868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462280</xdr:colOff>
      <xdr:row>27</xdr:row>
      <xdr:rowOff>0</xdr:rowOff>
    </xdr:from>
    <xdr:ext cx="1171575" cy="200025"/>
    <xdr:sp>
      <xdr:nvSpPr>
        <xdr:cNvPr id="59" name="矩形390" descr="(N)S815`}WV`{767D0LJW"/>
        <xdr:cNvSpPr>
          <a:spLocks noChangeAspect="1" noChangeArrowheads="1"/>
        </xdr:cNvSpPr>
      </xdr:nvSpPr>
      <xdr:spPr>
        <a:xfrm>
          <a:off x="462280" y="8274050"/>
          <a:ext cx="1171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462280</xdr:colOff>
      <xdr:row>6</xdr:row>
      <xdr:rowOff>0</xdr:rowOff>
    </xdr:from>
    <xdr:to>
      <xdr:col>2</xdr:col>
      <xdr:colOff>262255</xdr:colOff>
      <xdr:row>6</xdr:row>
      <xdr:rowOff>200025</xdr:rowOff>
    </xdr:to>
    <xdr:sp>
      <xdr:nvSpPr>
        <xdr:cNvPr id="6" name="矩形390" descr="(N)S815`}WV`{767D0LJW"/>
        <xdr:cNvSpPr>
          <a:spLocks noChangeAspect="1"/>
        </xdr:cNvSpPr>
      </xdr:nvSpPr>
      <xdr:spPr>
        <a:xfrm>
          <a:off x="462280" y="1079500"/>
          <a:ext cx="1057275" cy="200025"/>
        </a:xfrm>
        <a:prstGeom prst="rect">
          <a:avLst/>
        </a:prstGeom>
        <a:noFill/>
        <a:ln w="9525">
          <a:noFill/>
        </a:ln>
      </xdr:spPr>
    </xdr:sp>
    <xdr:clientData/>
  </xdr:twoCellAnchor>
  <xdr:oneCellAnchor>
    <xdr:from>
      <xdr:col>8</xdr:col>
      <xdr:colOff>0</xdr:colOff>
      <xdr:row>295</xdr:row>
      <xdr:rowOff>57150</xdr:rowOff>
    </xdr:from>
    <xdr:ext cx="1171575" cy="714375"/>
    <xdr:sp>
      <xdr:nvSpPr>
        <xdr:cNvPr id="8" name="矩形390" descr="(N)S815`}WV`{767D0LJW"/>
        <xdr:cNvSpPr>
          <a:spLocks noChangeAspect="1" noChangeArrowheads="1"/>
        </xdr:cNvSpPr>
      </xdr:nvSpPr>
      <xdr:spPr>
        <a:xfrm>
          <a:off x="7412990" y="82480150"/>
          <a:ext cx="1171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657225</xdr:colOff>
      <xdr:row>161</xdr:row>
      <xdr:rowOff>0</xdr:rowOff>
    </xdr:from>
    <xdr:to>
      <xdr:col>7</xdr:col>
      <xdr:colOff>410210</xdr:colOff>
      <xdr:row>162</xdr:row>
      <xdr:rowOff>28575</xdr:rowOff>
    </xdr:to>
    <xdr:sp>
      <xdr:nvSpPr>
        <xdr:cNvPr id="9"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26"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60"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61"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62"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63"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64"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65"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66"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67"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116</xdr:row>
      <xdr:rowOff>0</xdr:rowOff>
    </xdr:from>
    <xdr:to>
      <xdr:col>7</xdr:col>
      <xdr:colOff>410210</xdr:colOff>
      <xdr:row>116</xdr:row>
      <xdr:rowOff>180975</xdr:rowOff>
    </xdr:to>
    <xdr:sp>
      <xdr:nvSpPr>
        <xdr:cNvPr id="68" name="矩形390" descr="(N)S815`}WV`{767D0LJW"/>
        <xdr:cNvSpPr>
          <a:spLocks noChangeAspect="1"/>
        </xdr:cNvSpPr>
      </xdr:nvSpPr>
      <xdr:spPr>
        <a:xfrm>
          <a:off x="5920105" y="33153350"/>
          <a:ext cx="1108710" cy="180975"/>
        </a:xfrm>
        <a:prstGeom prst="rect">
          <a:avLst/>
        </a:prstGeom>
        <a:noFill/>
        <a:ln w="9525">
          <a:noFill/>
        </a:ln>
      </xdr:spPr>
    </xdr:sp>
    <xdr:clientData/>
  </xdr:twoCellAnchor>
  <xdr:twoCellAnchor editAs="oneCell">
    <xdr:from>
      <xdr:col>5</xdr:col>
      <xdr:colOff>657225</xdr:colOff>
      <xdr:row>116</xdr:row>
      <xdr:rowOff>0</xdr:rowOff>
    </xdr:from>
    <xdr:to>
      <xdr:col>7</xdr:col>
      <xdr:colOff>410210</xdr:colOff>
      <xdr:row>116</xdr:row>
      <xdr:rowOff>180975</xdr:rowOff>
    </xdr:to>
    <xdr:sp>
      <xdr:nvSpPr>
        <xdr:cNvPr id="69" name="矩形390" descr="(N)S815`}WV`{767D0LJW"/>
        <xdr:cNvSpPr>
          <a:spLocks noChangeAspect="1"/>
        </xdr:cNvSpPr>
      </xdr:nvSpPr>
      <xdr:spPr>
        <a:xfrm>
          <a:off x="5920105" y="33153350"/>
          <a:ext cx="1108710" cy="180975"/>
        </a:xfrm>
        <a:prstGeom prst="rect">
          <a:avLst/>
        </a:prstGeom>
        <a:noFill/>
        <a:ln w="9525">
          <a:noFill/>
        </a:ln>
      </xdr:spPr>
    </xdr:sp>
    <xdr:clientData/>
  </xdr:twoCellAnchor>
  <xdr:twoCellAnchor editAs="oneCell">
    <xdr:from>
      <xdr:col>5</xdr:col>
      <xdr:colOff>657225</xdr:colOff>
      <xdr:row>116</xdr:row>
      <xdr:rowOff>0</xdr:rowOff>
    </xdr:from>
    <xdr:to>
      <xdr:col>7</xdr:col>
      <xdr:colOff>410210</xdr:colOff>
      <xdr:row>116</xdr:row>
      <xdr:rowOff>180975</xdr:rowOff>
    </xdr:to>
    <xdr:sp>
      <xdr:nvSpPr>
        <xdr:cNvPr id="70" name="矩形390" descr="(N)S815`}WV`{767D0LJW"/>
        <xdr:cNvSpPr>
          <a:spLocks noChangeAspect="1"/>
        </xdr:cNvSpPr>
      </xdr:nvSpPr>
      <xdr:spPr>
        <a:xfrm>
          <a:off x="5920105" y="33153350"/>
          <a:ext cx="1108710" cy="180975"/>
        </a:xfrm>
        <a:prstGeom prst="rect">
          <a:avLst/>
        </a:prstGeom>
        <a:noFill/>
        <a:ln w="9525">
          <a:noFill/>
        </a:ln>
      </xdr:spPr>
    </xdr:sp>
    <xdr:clientData/>
  </xdr:twoCellAnchor>
  <xdr:twoCellAnchor editAs="oneCell">
    <xdr:from>
      <xdr:col>5</xdr:col>
      <xdr:colOff>657225</xdr:colOff>
      <xdr:row>116</xdr:row>
      <xdr:rowOff>0</xdr:rowOff>
    </xdr:from>
    <xdr:to>
      <xdr:col>7</xdr:col>
      <xdr:colOff>410210</xdr:colOff>
      <xdr:row>116</xdr:row>
      <xdr:rowOff>180975</xdr:rowOff>
    </xdr:to>
    <xdr:sp>
      <xdr:nvSpPr>
        <xdr:cNvPr id="71" name="矩形390" descr="(N)S815`}WV`{767D0LJW"/>
        <xdr:cNvSpPr>
          <a:spLocks noChangeAspect="1"/>
        </xdr:cNvSpPr>
      </xdr:nvSpPr>
      <xdr:spPr>
        <a:xfrm>
          <a:off x="5920105" y="33153350"/>
          <a:ext cx="1108710" cy="180975"/>
        </a:xfrm>
        <a:prstGeom prst="rect">
          <a:avLst/>
        </a:prstGeom>
        <a:noFill/>
        <a:ln w="9525">
          <a:noFill/>
        </a:ln>
      </xdr:spPr>
    </xdr:sp>
    <xdr:clientData/>
  </xdr:twoCellAnchor>
  <xdr:twoCellAnchor editAs="oneCell">
    <xdr:from>
      <xdr:col>5</xdr:col>
      <xdr:colOff>657225</xdr:colOff>
      <xdr:row>116</xdr:row>
      <xdr:rowOff>0</xdr:rowOff>
    </xdr:from>
    <xdr:to>
      <xdr:col>7</xdr:col>
      <xdr:colOff>410210</xdr:colOff>
      <xdr:row>116</xdr:row>
      <xdr:rowOff>180975</xdr:rowOff>
    </xdr:to>
    <xdr:sp>
      <xdr:nvSpPr>
        <xdr:cNvPr id="72" name="矩形390" descr="(N)S815`}WV`{767D0LJW"/>
        <xdr:cNvSpPr>
          <a:spLocks noChangeAspect="1"/>
        </xdr:cNvSpPr>
      </xdr:nvSpPr>
      <xdr:spPr>
        <a:xfrm>
          <a:off x="5920105" y="331533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73"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74"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75"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76"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77" name="矩形390" descr="(N)S815`}WV`{767D0LJW"/>
        <xdr:cNvSpPr>
          <a:spLocks noChangeAspect="1"/>
        </xdr:cNvSpPr>
      </xdr:nvSpPr>
      <xdr:spPr>
        <a:xfrm>
          <a:off x="5920105" y="33420050"/>
          <a:ext cx="1108710" cy="180975"/>
        </a:xfrm>
        <a:prstGeom prst="rect">
          <a:avLst/>
        </a:prstGeom>
        <a:noFill/>
        <a:ln w="9525">
          <a:noFill/>
        </a:ln>
      </xdr:spPr>
    </xdr:sp>
    <xdr:clientData/>
  </xdr:twoCellAnchor>
  <xdr:oneCellAnchor>
    <xdr:from>
      <xdr:col>8</xdr:col>
      <xdr:colOff>0</xdr:colOff>
      <xdr:row>294</xdr:row>
      <xdr:rowOff>57150</xdr:rowOff>
    </xdr:from>
    <xdr:ext cx="1171575" cy="257175"/>
    <xdr:sp>
      <xdr:nvSpPr>
        <xdr:cNvPr id="78" name="矩形390" descr="(N)S815`}WV`{767D0LJW"/>
        <xdr:cNvSpPr>
          <a:spLocks noChangeAspect="1" noChangeArrowheads="1"/>
        </xdr:cNvSpPr>
      </xdr:nvSpPr>
      <xdr:spPr>
        <a:xfrm>
          <a:off x="7412990" y="82289650"/>
          <a:ext cx="1171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657225</xdr:colOff>
      <xdr:row>101</xdr:row>
      <xdr:rowOff>0</xdr:rowOff>
    </xdr:from>
    <xdr:to>
      <xdr:col>7</xdr:col>
      <xdr:colOff>410210</xdr:colOff>
      <xdr:row>101</xdr:row>
      <xdr:rowOff>180975</xdr:rowOff>
    </xdr:to>
    <xdr:sp>
      <xdr:nvSpPr>
        <xdr:cNvPr id="79" name="矩形390" descr="(N)S815`}WV`{767D0LJW"/>
        <xdr:cNvSpPr>
          <a:spLocks noChangeAspect="1"/>
        </xdr:cNvSpPr>
      </xdr:nvSpPr>
      <xdr:spPr>
        <a:xfrm>
          <a:off x="5920105" y="28270200"/>
          <a:ext cx="1108710" cy="180975"/>
        </a:xfrm>
        <a:prstGeom prst="rect">
          <a:avLst/>
        </a:prstGeom>
        <a:noFill/>
        <a:ln w="9525">
          <a:noFill/>
        </a:ln>
      </xdr:spPr>
    </xdr:sp>
    <xdr:clientData/>
  </xdr:twoCellAnchor>
  <xdr:twoCellAnchor editAs="oneCell">
    <xdr:from>
      <xdr:col>5</xdr:col>
      <xdr:colOff>657225</xdr:colOff>
      <xdr:row>101</xdr:row>
      <xdr:rowOff>0</xdr:rowOff>
    </xdr:from>
    <xdr:to>
      <xdr:col>7</xdr:col>
      <xdr:colOff>410210</xdr:colOff>
      <xdr:row>101</xdr:row>
      <xdr:rowOff>180975</xdr:rowOff>
    </xdr:to>
    <xdr:sp>
      <xdr:nvSpPr>
        <xdr:cNvPr id="80" name="矩形390" descr="(N)S815`}WV`{767D0LJW"/>
        <xdr:cNvSpPr>
          <a:spLocks noChangeAspect="1"/>
        </xdr:cNvSpPr>
      </xdr:nvSpPr>
      <xdr:spPr>
        <a:xfrm>
          <a:off x="5920105" y="28270200"/>
          <a:ext cx="1108710" cy="180975"/>
        </a:xfrm>
        <a:prstGeom prst="rect">
          <a:avLst/>
        </a:prstGeom>
        <a:noFill/>
        <a:ln w="9525">
          <a:noFill/>
        </a:ln>
      </xdr:spPr>
    </xdr:sp>
    <xdr:clientData/>
  </xdr:twoCellAnchor>
  <xdr:twoCellAnchor editAs="oneCell">
    <xdr:from>
      <xdr:col>5</xdr:col>
      <xdr:colOff>657225</xdr:colOff>
      <xdr:row>101</xdr:row>
      <xdr:rowOff>0</xdr:rowOff>
    </xdr:from>
    <xdr:to>
      <xdr:col>7</xdr:col>
      <xdr:colOff>410210</xdr:colOff>
      <xdr:row>101</xdr:row>
      <xdr:rowOff>180975</xdr:rowOff>
    </xdr:to>
    <xdr:sp>
      <xdr:nvSpPr>
        <xdr:cNvPr id="81" name="矩形390" descr="(N)S815`}WV`{767D0LJW"/>
        <xdr:cNvSpPr>
          <a:spLocks noChangeAspect="1"/>
        </xdr:cNvSpPr>
      </xdr:nvSpPr>
      <xdr:spPr>
        <a:xfrm>
          <a:off x="5920105" y="28270200"/>
          <a:ext cx="1108710" cy="180975"/>
        </a:xfrm>
        <a:prstGeom prst="rect">
          <a:avLst/>
        </a:prstGeom>
        <a:noFill/>
        <a:ln w="9525">
          <a:noFill/>
        </a:ln>
      </xdr:spPr>
    </xdr:sp>
    <xdr:clientData/>
  </xdr:twoCellAnchor>
  <xdr:twoCellAnchor editAs="oneCell">
    <xdr:from>
      <xdr:col>5</xdr:col>
      <xdr:colOff>657225</xdr:colOff>
      <xdr:row>101</xdr:row>
      <xdr:rowOff>0</xdr:rowOff>
    </xdr:from>
    <xdr:to>
      <xdr:col>7</xdr:col>
      <xdr:colOff>410210</xdr:colOff>
      <xdr:row>101</xdr:row>
      <xdr:rowOff>180975</xdr:rowOff>
    </xdr:to>
    <xdr:sp>
      <xdr:nvSpPr>
        <xdr:cNvPr id="82" name="矩形390" descr="(N)S815`}WV`{767D0LJW"/>
        <xdr:cNvSpPr>
          <a:spLocks noChangeAspect="1"/>
        </xdr:cNvSpPr>
      </xdr:nvSpPr>
      <xdr:spPr>
        <a:xfrm>
          <a:off x="5920105" y="28270200"/>
          <a:ext cx="1108710" cy="180975"/>
        </a:xfrm>
        <a:prstGeom prst="rect">
          <a:avLst/>
        </a:prstGeom>
        <a:noFill/>
        <a:ln w="9525">
          <a:noFill/>
        </a:ln>
      </xdr:spPr>
    </xdr:sp>
    <xdr:clientData/>
  </xdr:twoCellAnchor>
  <xdr:twoCellAnchor editAs="oneCell">
    <xdr:from>
      <xdr:col>5</xdr:col>
      <xdr:colOff>657225</xdr:colOff>
      <xdr:row>101</xdr:row>
      <xdr:rowOff>0</xdr:rowOff>
    </xdr:from>
    <xdr:to>
      <xdr:col>7</xdr:col>
      <xdr:colOff>410210</xdr:colOff>
      <xdr:row>101</xdr:row>
      <xdr:rowOff>180975</xdr:rowOff>
    </xdr:to>
    <xdr:sp>
      <xdr:nvSpPr>
        <xdr:cNvPr id="83" name="矩形390" descr="(N)S815`}WV`{767D0LJW"/>
        <xdr:cNvSpPr>
          <a:spLocks noChangeAspect="1"/>
        </xdr:cNvSpPr>
      </xdr:nvSpPr>
      <xdr:spPr>
        <a:xfrm>
          <a:off x="5920105" y="2827020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84"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85"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86"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87"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88"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89"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0"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1"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2"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3"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4"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5"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6"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7"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8"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99"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0"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1"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2"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3"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4"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5"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6"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7"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161</xdr:row>
      <xdr:rowOff>0</xdr:rowOff>
    </xdr:from>
    <xdr:to>
      <xdr:col>7</xdr:col>
      <xdr:colOff>410210</xdr:colOff>
      <xdr:row>162</xdr:row>
      <xdr:rowOff>28575</xdr:rowOff>
    </xdr:to>
    <xdr:sp>
      <xdr:nvSpPr>
        <xdr:cNvPr id="108" name="矩形390" descr="(N)S815`}WV`{767D0LJW"/>
        <xdr:cNvSpPr>
          <a:spLocks noChangeAspect="1"/>
        </xdr:cNvSpPr>
      </xdr:nvSpPr>
      <xdr:spPr>
        <a:xfrm>
          <a:off x="5920105" y="4599940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109"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110"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111"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112"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117</xdr:row>
      <xdr:rowOff>0</xdr:rowOff>
    </xdr:from>
    <xdr:to>
      <xdr:col>7</xdr:col>
      <xdr:colOff>410210</xdr:colOff>
      <xdr:row>117</xdr:row>
      <xdr:rowOff>180975</xdr:rowOff>
    </xdr:to>
    <xdr:sp>
      <xdr:nvSpPr>
        <xdr:cNvPr id="113" name="矩形390" descr="(N)S815`}WV`{767D0LJW"/>
        <xdr:cNvSpPr>
          <a:spLocks noChangeAspect="1"/>
        </xdr:cNvSpPr>
      </xdr:nvSpPr>
      <xdr:spPr>
        <a:xfrm>
          <a:off x="5920105" y="33420050"/>
          <a:ext cx="1108710" cy="180975"/>
        </a:xfrm>
        <a:prstGeom prst="rect">
          <a:avLst/>
        </a:prstGeom>
        <a:noFill/>
        <a:ln w="9525">
          <a:noFill/>
        </a:ln>
      </xdr:spPr>
    </xdr:sp>
    <xdr:clientData/>
  </xdr:twoCellAnchor>
  <xdr:twoCellAnchor editAs="oneCell">
    <xdr:from>
      <xdr:col>5</xdr:col>
      <xdr:colOff>657225</xdr:colOff>
      <xdr:row>118</xdr:row>
      <xdr:rowOff>0</xdr:rowOff>
    </xdr:from>
    <xdr:to>
      <xdr:col>7</xdr:col>
      <xdr:colOff>410210</xdr:colOff>
      <xdr:row>118</xdr:row>
      <xdr:rowOff>180975</xdr:rowOff>
    </xdr:to>
    <xdr:sp>
      <xdr:nvSpPr>
        <xdr:cNvPr id="114" name="矩形390" descr="(N)S815`}WV`{767D0LJW"/>
        <xdr:cNvSpPr>
          <a:spLocks noChangeAspect="1"/>
        </xdr:cNvSpPr>
      </xdr:nvSpPr>
      <xdr:spPr>
        <a:xfrm>
          <a:off x="5920105" y="33686750"/>
          <a:ext cx="1108710" cy="180975"/>
        </a:xfrm>
        <a:prstGeom prst="rect">
          <a:avLst/>
        </a:prstGeom>
        <a:noFill/>
        <a:ln w="9525">
          <a:noFill/>
        </a:ln>
      </xdr:spPr>
    </xdr:sp>
    <xdr:clientData/>
  </xdr:twoCellAnchor>
  <xdr:twoCellAnchor editAs="oneCell">
    <xdr:from>
      <xdr:col>5</xdr:col>
      <xdr:colOff>657225</xdr:colOff>
      <xdr:row>118</xdr:row>
      <xdr:rowOff>0</xdr:rowOff>
    </xdr:from>
    <xdr:to>
      <xdr:col>7</xdr:col>
      <xdr:colOff>410210</xdr:colOff>
      <xdr:row>118</xdr:row>
      <xdr:rowOff>180975</xdr:rowOff>
    </xdr:to>
    <xdr:sp>
      <xdr:nvSpPr>
        <xdr:cNvPr id="115" name="矩形390" descr="(N)S815`}WV`{767D0LJW"/>
        <xdr:cNvSpPr>
          <a:spLocks noChangeAspect="1"/>
        </xdr:cNvSpPr>
      </xdr:nvSpPr>
      <xdr:spPr>
        <a:xfrm>
          <a:off x="5920105" y="33686750"/>
          <a:ext cx="1108710" cy="180975"/>
        </a:xfrm>
        <a:prstGeom prst="rect">
          <a:avLst/>
        </a:prstGeom>
        <a:noFill/>
        <a:ln w="9525">
          <a:noFill/>
        </a:ln>
      </xdr:spPr>
    </xdr:sp>
    <xdr:clientData/>
  </xdr:twoCellAnchor>
  <xdr:twoCellAnchor editAs="oneCell">
    <xdr:from>
      <xdr:col>5</xdr:col>
      <xdr:colOff>657225</xdr:colOff>
      <xdr:row>118</xdr:row>
      <xdr:rowOff>0</xdr:rowOff>
    </xdr:from>
    <xdr:to>
      <xdr:col>7</xdr:col>
      <xdr:colOff>410210</xdr:colOff>
      <xdr:row>118</xdr:row>
      <xdr:rowOff>180975</xdr:rowOff>
    </xdr:to>
    <xdr:sp>
      <xdr:nvSpPr>
        <xdr:cNvPr id="116" name="矩形390" descr="(N)S815`}WV`{767D0LJW"/>
        <xdr:cNvSpPr>
          <a:spLocks noChangeAspect="1"/>
        </xdr:cNvSpPr>
      </xdr:nvSpPr>
      <xdr:spPr>
        <a:xfrm>
          <a:off x="5920105" y="33686750"/>
          <a:ext cx="1108710" cy="180975"/>
        </a:xfrm>
        <a:prstGeom prst="rect">
          <a:avLst/>
        </a:prstGeom>
        <a:noFill/>
        <a:ln w="9525">
          <a:noFill/>
        </a:ln>
      </xdr:spPr>
    </xdr:sp>
    <xdr:clientData/>
  </xdr:twoCellAnchor>
  <xdr:twoCellAnchor editAs="oneCell">
    <xdr:from>
      <xdr:col>5</xdr:col>
      <xdr:colOff>657225</xdr:colOff>
      <xdr:row>118</xdr:row>
      <xdr:rowOff>0</xdr:rowOff>
    </xdr:from>
    <xdr:to>
      <xdr:col>7</xdr:col>
      <xdr:colOff>410210</xdr:colOff>
      <xdr:row>118</xdr:row>
      <xdr:rowOff>180975</xdr:rowOff>
    </xdr:to>
    <xdr:sp>
      <xdr:nvSpPr>
        <xdr:cNvPr id="117" name="矩形390" descr="(N)S815`}WV`{767D0LJW"/>
        <xdr:cNvSpPr>
          <a:spLocks noChangeAspect="1"/>
        </xdr:cNvSpPr>
      </xdr:nvSpPr>
      <xdr:spPr>
        <a:xfrm>
          <a:off x="5920105" y="33686750"/>
          <a:ext cx="1108710" cy="180975"/>
        </a:xfrm>
        <a:prstGeom prst="rect">
          <a:avLst/>
        </a:prstGeom>
        <a:noFill/>
        <a:ln w="9525">
          <a:noFill/>
        </a:ln>
      </xdr:spPr>
    </xdr:sp>
    <xdr:clientData/>
  </xdr:twoCellAnchor>
  <xdr:twoCellAnchor editAs="oneCell">
    <xdr:from>
      <xdr:col>5</xdr:col>
      <xdr:colOff>657225</xdr:colOff>
      <xdr:row>118</xdr:row>
      <xdr:rowOff>0</xdr:rowOff>
    </xdr:from>
    <xdr:to>
      <xdr:col>7</xdr:col>
      <xdr:colOff>410210</xdr:colOff>
      <xdr:row>118</xdr:row>
      <xdr:rowOff>180975</xdr:rowOff>
    </xdr:to>
    <xdr:sp>
      <xdr:nvSpPr>
        <xdr:cNvPr id="118" name="矩形390" descr="(N)S815`}WV`{767D0LJW"/>
        <xdr:cNvSpPr>
          <a:spLocks noChangeAspect="1"/>
        </xdr:cNvSpPr>
      </xdr:nvSpPr>
      <xdr:spPr>
        <a:xfrm>
          <a:off x="5920105" y="336867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119"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120"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121"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122"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102</xdr:row>
      <xdr:rowOff>0</xdr:rowOff>
    </xdr:from>
    <xdr:to>
      <xdr:col>7</xdr:col>
      <xdr:colOff>410210</xdr:colOff>
      <xdr:row>102</xdr:row>
      <xdr:rowOff>180975</xdr:rowOff>
    </xdr:to>
    <xdr:sp>
      <xdr:nvSpPr>
        <xdr:cNvPr id="123" name="矩形390" descr="(N)S815`}WV`{767D0LJW"/>
        <xdr:cNvSpPr>
          <a:spLocks noChangeAspect="1"/>
        </xdr:cNvSpPr>
      </xdr:nvSpPr>
      <xdr:spPr>
        <a:xfrm>
          <a:off x="5920105" y="28644850"/>
          <a:ext cx="1108710" cy="180975"/>
        </a:xfrm>
        <a:prstGeom prst="rect">
          <a:avLst/>
        </a:prstGeom>
        <a:noFill/>
        <a:ln w="9525">
          <a:noFill/>
        </a:ln>
      </xdr:spPr>
    </xdr:sp>
    <xdr:clientData/>
  </xdr:twoCellAnchor>
  <xdr:twoCellAnchor editAs="oneCell">
    <xdr:from>
      <xdr:col>5</xdr:col>
      <xdr:colOff>657225</xdr:colOff>
      <xdr:row>103</xdr:row>
      <xdr:rowOff>0</xdr:rowOff>
    </xdr:from>
    <xdr:to>
      <xdr:col>7</xdr:col>
      <xdr:colOff>410210</xdr:colOff>
      <xdr:row>103</xdr:row>
      <xdr:rowOff>180975</xdr:rowOff>
    </xdr:to>
    <xdr:sp>
      <xdr:nvSpPr>
        <xdr:cNvPr id="124" name="矩形390" descr="(N)S815`}WV`{767D0LJW"/>
        <xdr:cNvSpPr>
          <a:spLocks noChangeAspect="1"/>
        </xdr:cNvSpPr>
      </xdr:nvSpPr>
      <xdr:spPr>
        <a:xfrm>
          <a:off x="5920105" y="29044900"/>
          <a:ext cx="1108710" cy="180975"/>
        </a:xfrm>
        <a:prstGeom prst="rect">
          <a:avLst/>
        </a:prstGeom>
        <a:noFill/>
        <a:ln w="9525">
          <a:noFill/>
        </a:ln>
      </xdr:spPr>
    </xdr:sp>
    <xdr:clientData/>
  </xdr:twoCellAnchor>
  <xdr:twoCellAnchor editAs="oneCell">
    <xdr:from>
      <xdr:col>5</xdr:col>
      <xdr:colOff>657225</xdr:colOff>
      <xdr:row>103</xdr:row>
      <xdr:rowOff>0</xdr:rowOff>
    </xdr:from>
    <xdr:to>
      <xdr:col>7</xdr:col>
      <xdr:colOff>410210</xdr:colOff>
      <xdr:row>103</xdr:row>
      <xdr:rowOff>180975</xdr:rowOff>
    </xdr:to>
    <xdr:sp>
      <xdr:nvSpPr>
        <xdr:cNvPr id="125" name="矩形390" descr="(N)S815`}WV`{767D0LJW"/>
        <xdr:cNvSpPr>
          <a:spLocks noChangeAspect="1"/>
        </xdr:cNvSpPr>
      </xdr:nvSpPr>
      <xdr:spPr>
        <a:xfrm>
          <a:off x="5920105" y="29044900"/>
          <a:ext cx="1108710" cy="1809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0&#24180;&#24037;&#20316;\&#24050;&#23436;&#25104;&#24037;&#20316;\&#34892;&#19994;&#20027;&#31649;&#37096;&#38376;&#24037;&#20316;\2020.11.4&#39033;&#30446;&#25512;&#36827;&#34920;\&#65288;&#21518;&#22378;&#20065;&#65289;2020&#24180;&#25206;&#36139;&#36164;&#37329;&#39033;&#30446;&#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3">
          <cell r="D3" t="str">
            <v>项目名称</v>
          </cell>
          <cell r="E3" t="str">
            <v>项目类别
（按项目库13类别填报）</v>
          </cell>
          <cell r="F3" t="str">
            <v>主要建设内容</v>
          </cell>
          <cell r="G3" t="str">
            <v>建设周期（计划）</v>
          </cell>
        </row>
        <row r="3">
          <cell r="I3" t="str">
            <v>入库绩效目标</v>
          </cell>
          <cell r="J3" t="str">
            <v>是否入库
(是/否）</v>
          </cell>
          <cell r="K3" t="str">
            <v>在项目库备案表中的编号</v>
          </cell>
          <cell r="L3" t="str">
            <v>下达资金文号</v>
          </cell>
        </row>
        <row r="4">
          <cell r="G4" t="str">
            <v>开始日期</v>
          </cell>
          <cell r="H4" t="str">
            <v>结束日期</v>
          </cell>
        </row>
        <row r="7">
          <cell r="D7" t="str">
            <v>2020年武隆区后坪乡高坪村铺子社道公路</v>
          </cell>
          <cell r="E7" t="str">
            <v>村基础设施</v>
          </cell>
          <cell r="F7" t="str">
            <v>加宽改造社道公路1.8公里，路面宽度3.5米，10㎝厚级配碎石基层+20㎝厚C25砼面层</v>
          </cell>
          <cell r="G7" t="str">
            <v>2020.3.5</v>
          </cell>
          <cell r="H7">
            <v>2020.12</v>
          </cell>
          <cell r="I7" t="str">
            <v>该四好农村路的建设，预计能解决142人出行问题，其中贫困受益户38人，大力推动经济社会发展，有效促进农民增收致富，让农副产品真正走出去。</v>
          </cell>
          <cell r="J7" t="str">
            <v>是</v>
          </cell>
          <cell r="K7">
            <v>204</v>
          </cell>
          <cell r="L7" t="str">
            <v>武隆交通计﹝2020﹞33号</v>
          </cell>
        </row>
        <row r="8">
          <cell r="D8" t="str">
            <v>2020年武隆区后坪乡白鹤村大土社道公路</v>
          </cell>
          <cell r="E8" t="str">
            <v>村基础设施</v>
          </cell>
          <cell r="F8" t="str">
            <v>加宽改造社道公路3.3公里，路面宽度3.5米，10㎝厚级配碎石基层+20㎝厚C25砼面层</v>
          </cell>
          <cell r="G8" t="str">
            <v>2020.2.18</v>
          </cell>
          <cell r="H8">
            <v>2020.12</v>
          </cell>
          <cell r="I8" t="str">
            <v>该四好农村路的建设，预计能解决86人出行问题，其中贫困受益户35人，大力推动经济社会发展，有效促进农民增收致富，让农副产品真正走出去。</v>
          </cell>
          <cell r="J8" t="str">
            <v>是</v>
          </cell>
          <cell r="K8">
            <v>205</v>
          </cell>
          <cell r="L8" t="str">
            <v>武隆交通计﹝2020﹞18号</v>
          </cell>
        </row>
        <row r="9">
          <cell r="D9" t="str">
            <v>2020年武隆区后坪乡乡村旅游示范点标准化建设项目</v>
          </cell>
          <cell r="E9" t="str">
            <v>村基础设施</v>
          </cell>
          <cell r="F9" t="str">
            <v>新建高峰槽移民点油化路0.22公里</v>
          </cell>
          <cell r="G9" t="str">
            <v>2020.3.5</v>
          </cell>
          <cell r="H9">
            <v>2020.12</v>
          </cell>
          <cell r="I9" t="str">
            <v>该项目可带动受益贫困户66户254人乡村旅游，解决集中安置点搬迁户提供出行。</v>
          </cell>
          <cell r="J9" t="str">
            <v>是</v>
          </cell>
          <cell r="K9">
            <v>206</v>
          </cell>
          <cell r="L9" t="str">
            <v>武隆交通计﹝2020﹞33号</v>
          </cell>
        </row>
        <row r="10">
          <cell r="D10" t="str">
            <v>2020年武隆区后坪乡中岭村生基湾公路</v>
          </cell>
          <cell r="E10" t="str">
            <v>村基础设施</v>
          </cell>
          <cell r="F10" t="str">
            <v>加宽改造社道公路1.2公里，路面宽度4.5米，10㎝厚级配碎石基层+20㎝厚C25砼面层</v>
          </cell>
          <cell r="G10" t="str">
            <v>2020.2.18</v>
          </cell>
          <cell r="H10">
            <v>2020.12</v>
          </cell>
          <cell r="I10" t="str">
            <v>该四好农村路的建设，预计能解决42人出行问题，其中贫困受益户19人，大力推动经济社会发展，有效促进农民增收致富，让农副产品真正走出去。</v>
          </cell>
          <cell r="J10" t="str">
            <v>是</v>
          </cell>
          <cell r="K10">
            <v>207</v>
          </cell>
          <cell r="L10" t="str">
            <v>武隆交通计﹝2020﹞18号</v>
          </cell>
        </row>
        <row r="11">
          <cell r="D11" t="str">
            <v>2020年武隆区后坪乡高坪村高嵌子社道公路</v>
          </cell>
          <cell r="E11" t="str">
            <v>村基础设施</v>
          </cell>
          <cell r="F11" t="str">
            <v>加宽改造社道公路1.9公里，路面宽度3.5米，10㎝厚级配碎石基层+20㎝厚C25砼面层</v>
          </cell>
          <cell r="G11" t="str">
            <v>2020.3.5</v>
          </cell>
          <cell r="H11">
            <v>2020.12</v>
          </cell>
          <cell r="I11" t="str">
            <v>该四好农村路的建设，预计能解决480人出行问题，其中贫困受益户97人，大力推动经济社会发展，有效促进农民增收致富，让农副产品真正走出去。</v>
          </cell>
          <cell r="J11" t="str">
            <v>是</v>
          </cell>
          <cell r="K11">
            <v>208</v>
          </cell>
          <cell r="L11" t="str">
            <v>武隆交通计﹝2020﹞33号</v>
          </cell>
        </row>
        <row r="12">
          <cell r="D12" t="str">
            <v>2020年武隆区后坪乡高坪村殿子湾社道公路</v>
          </cell>
          <cell r="E12" t="str">
            <v>村基础设施</v>
          </cell>
          <cell r="F12" t="str">
            <v>加宽改造社道公路1.5公里，路面宽度3.5米，10㎝厚级配碎石基层+20㎝厚C25砼面层</v>
          </cell>
          <cell r="G12" t="str">
            <v>2020.3.5</v>
          </cell>
          <cell r="H12">
            <v>2020.12</v>
          </cell>
          <cell r="I12" t="str">
            <v>该四好农村路的建设，预计能解决95人出行问题，其中贫困受益户31人，大力推动经济社会发展，有效促进农民增收致富，让农副产品真正走出去。</v>
          </cell>
          <cell r="J12" t="str">
            <v>是</v>
          </cell>
          <cell r="K12">
            <v>209</v>
          </cell>
          <cell r="L12" t="str">
            <v>武隆交通计﹝2020﹞33号</v>
          </cell>
        </row>
        <row r="13">
          <cell r="D13" t="str">
            <v>2020年武隆区后坪乡高坪村老院子公路</v>
          </cell>
          <cell r="E13" t="str">
            <v>村基础设施</v>
          </cell>
          <cell r="F13" t="str">
            <v>加宽改造村主干道4.2公里，路面宽4.5米，25CM厚手摆片石+20CM水泥稳定矿石基层5厘米AC-16中粗粒式沥青混凝土路面</v>
          </cell>
          <cell r="G13" t="str">
            <v>2020.2.18</v>
          </cell>
          <cell r="H13">
            <v>2020.12</v>
          </cell>
          <cell r="I13" t="str">
            <v>该四好农村路的建设，预计能解决846人出行问题，其中贫困受益户215人，大力推动经济社会发展，有效促进农民增收致富，让农副产品真正走出去。</v>
          </cell>
          <cell r="J13" t="str">
            <v>是</v>
          </cell>
          <cell r="K13">
            <v>210</v>
          </cell>
          <cell r="L13" t="str">
            <v>武隆交通计﹝2020﹞18号</v>
          </cell>
        </row>
        <row r="14">
          <cell r="D14" t="str">
            <v>2020年武隆区后坪乡老梁子公路</v>
          </cell>
          <cell r="E14" t="str">
            <v>村基础设施</v>
          </cell>
          <cell r="F14" t="str">
            <v>新建路基12公里，路面结构30厘米厚水稳层+5厘米沥青混凝土面层，宽度5.5米。</v>
          </cell>
          <cell r="G14" t="str">
            <v>2020.2.18</v>
          </cell>
          <cell r="H14">
            <v>2020.12</v>
          </cell>
          <cell r="I14" t="str">
            <v>有力推进我乡乡村旅游发展工作，加快建成“两点一线”乡村旅游节点，进一步完善全乡乡村旅游基础设施，涉及贫困户256人，促进全乡贫困户增收致富。</v>
          </cell>
          <cell r="J14" t="str">
            <v>是</v>
          </cell>
          <cell r="K14">
            <v>211</v>
          </cell>
          <cell r="L14" t="str">
            <v>武隆交通计﹝2020﹞33号</v>
          </cell>
        </row>
        <row r="15">
          <cell r="D15" t="str">
            <v>2020年武隆区后坪乡中岭村村道公路</v>
          </cell>
          <cell r="E15" t="str">
            <v>村基础设施</v>
          </cell>
          <cell r="F15" t="str">
            <v>加宽改造村主干道2公里，宽6.5米，25cm厚手摆片石底基层+20cm厚水泥稳定碎石基层+4㎝厚粗粒式下面层+3㎝厚细粒式上面层，沥青混泥土路面。</v>
          </cell>
          <cell r="G15" t="str">
            <v>2020.2.18</v>
          </cell>
          <cell r="H15">
            <v>2020.12</v>
          </cell>
          <cell r="I15" t="str">
            <v>方便352户1276人，其中建档立卡贫困户72户274人的出行</v>
          </cell>
          <cell r="J15" t="str">
            <v>是</v>
          </cell>
          <cell r="K15">
            <v>212</v>
          </cell>
          <cell r="L15" t="str">
            <v>武隆交通计﹝2020﹞18号</v>
          </cell>
        </row>
        <row r="16">
          <cell r="D16" t="str">
            <v>2020年武隆区后坪乡高坪村老院子公路</v>
          </cell>
          <cell r="E16" t="str">
            <v>村基础设施</v>
          </cell>
          <cell r="F16" t="str">
            <v>加宽改造村主干道4.2公里，路面宽4.5米，25CM厚手摆片石+20CM水泥稳定矿石基层5厘米AC-16中粗粒式沥青混凝土路面</v>
          </cell>
          <cell r="G16" t="str">
            <v>2020.2.18</v>
          </cell>
          <cell r="H16">
            <v>2020.12</v>
          </cell>
          <cell r="I16" t="str">
            <v>该四好农村路的建设，预计能解决846人出行问题，其中贫困受益户215人，大力推动经济社会发展，有效促进农民增收致富，让农副产品真正走出去。</v>
          </cell>
          <cell r="J16" t="str">
            <v>是</v>
          </cell>
          <cell r="K16">
            <v>213</v>
          </cell>
          <cell r="L16" t="str">
            <v>武隆交通计﹝2020﹞33号</v>
          </cell>
        </row>
        <row r="17">
          <cell r="D17" t="str">
            <v>2020年武隆区后坪乡白鹤村大土社道公路</v>
          </cell>
          <cell r="E17" t="str">
            <v>村基础设施</v>
          </cell>
          <cell r="F17" t="str">
            <v>加宽改造社道公路3.3公里，路面宽度3.5米，10㎝厚级配碎石基层+20㎝厚C25砼面层</v>
          </cell>
          <cell r="G17" t="str">
            <v>2020.2.18</v>
          </cell>
          <cell r="H17">
            <v>2020.12</v>
          </cell>
          <cell r="I17" t="str">
            <v>该四好农村路的建设，预计能解决86人出行问题，其中贫困受益户35人，大力推动经济社会发展，有效促进农民增收致富，让农副产品真正走出去。</v>
          </cell>
          <cell r="J17" t="str">
            <v>是</v>
          </cell>
          <cell r="K17">
            <v>214</v>
          </cell>
          <cell r="L17" t="str">
            <v>武隆交通计﹝2020﹞18号</v>
          </cell>
        </row>
        <row r="18">
          <cell r="D18" t="str">
            <v>2020年武隆区后坪乡白鹤村大土村道公路</v>
          </cell>
          <cell r="E18" t="str">
            <v>村基础设施</v>
          </cell>
          <cell r="F18" t="str">
            <v>加宽改造社道公路2.5公里，路面宽度4.5米，10㎝厚级配碎石基层+20㎝厚C25砼面层</v>
          </cell>
          <cell r="G18" t="str">
            <v>2020.2.18</v>
          </cell>
          <cell r="H18">
            <v>2020.12</v>
          </cell>
          <cell r="I18" t="str">
            <v>方便345户1328人，其中建档立卡贫困户66户257人的出行</v>
          </cell>
          <cell r="J18" t="str">
            <v>是</v>
          </cell>
          <cell r="K18">
            <v>215</v>
          </cell>
          <cell r="L18" t="str">
            <v>武隆交通计﹝2020﹞18号</v>
          </cell>
        </row>
        <row r="19">
          <cell r="D19" t="str">
            <v>2020年武隆区后坪乡文凤村四角头社道公路</v>
          </cell>
          <cell r="E19" t="str">
            <v>村基础设施</v>
          </cell>
          <cell r="F19" t="str">
            <v>加宽改造社道公路1.5公里，路面宽度4.5米，10㎝厚级配碎石基层+20㎝厚C25砼面层</v>
          </cell>
          <cell r="G19" t="str">
            <v>2020.2.18</v>
          </cell>
          <cell r="H19">
            <v>2020.12</v>
          </cell>
          <cell r="I19" t="str">
            <v>方便23户108人，其中建档立卡贫困户7户32人的出行</v>
          </cell>
          <cell r="J19" t="str">
            <v>是</v>
          </cell>
          <cell r="K19">
            <v>216</v>
          </cell>
          <cell r="L19" t="str">
            <v>武隆交通计﹝2020﹞18号</v>
          </cell>
        </row>
        <row r="20">
          <cell r="D20" t="str">
            <v>2020年武隆区后坪乡中岭村生基湾公路</v>
          </cell>
          <cell r="E20" t="str">
            <v>村基础设施</v>
          </cell>
          <cell r="F20" t="str">
            <v>加宽改造社道公路1.2公里，路面宽度4.5米，10㎝厚级配碎石基层+20㎝厚C25砼面层</v>
          </cell>
          <cell r="G20" t="str">
            <v>2020.2.18</v>
          </cell>
          <cell r="H20">
            <v>2020.12</v>
          </cell>
          <cell r="I20" t="str">
            <v>该四好农村路的建设，预计能解决42人出行问题，其中贫困受益户19人，大力推动经济社会发展，有效促进农民增收致富，让农副产品真正走出去。</v>
          </cell>
          <cell r="J20" t="str">
            <v>是</v>
          </cell>
          <cell r="K20">
            <v>217</v>
          </cell>
          <cell r="L20" t="str">
            <v>武隆交通计﹝2020﹞18号</v>
          </cell>
        </row>
        <row r="21">
          <cell r="D21" t="str">
            <v>2020年武隆区后坪乡双联村水井湾大坪社道公路</v>
          </cell>
          <cell r="E21" t="str">
            <v>村基础设施</v>
          </cell>
          <cell r="F21" t="str">
            <v>加宽改造社道公路3.2公里，路面宽度4.5米，10㎝厚级配碎石基层+20㎝厚C25砼面层</v>
          </cell>
          <cell r="G21" t="str">
            <v>2020.2.18</v>
          </cell>
          <cell r="H21">
            <v>2020.12</v>
          </cell>
          <cell r="I21" t="str">
            <v>方便35户127人，其中建档立卡贫困户12户45人的出行</v>
          </cell>
          <cell r="J21" t="str">
            <v>是</v>
          </cell>
          <cell r="K21">
            <v>218</v>
          </cell>
          <cell r="L21" t="str">
            <v>武隆交通计﹝2020﹞18号</v>
          </cell>
        </row>
        <row r="22">
          <cell r="D22" t="str">
            <v>2020年武隆区后坪乡第二批饮水安全巩固提升工程</v>
          </cell>
          <cell r="E22" t="str">
            <v>生活条件改善</v>
          </cell>
          <cell r="F22" t="str">
            <v>新建水池3口，容积200m³，安装PE管网2300米。</v>
          </cell>
          <cell r="G22" t="str">
            <v>2020.6.19</v>
          </cell>
          <cell r="H22">
            <v>2020.12</v>
          </cell>
          <cell r="I22" t="str">
            <v>巩固提升30户97人，其中贫困户6户19人</v>
          </cell>
          <cell r="J22" t="str">
            <v>是</v>
          </cell>
          <cell r="K22">
            <v>219</v>
          </cell>
          <cell r="L22" t="str">
            <v>武隆水利发[2020]141号</v>
          </cell>
        </row>
        <row r="23">
          <cell r="D23" t="str">
            <v>2020年武隆区后坪乡乡村旅游示范点标准化建设项目</v>
          </cell>
          <cell r="E23" t="str">
            <v>村基础设施</v>
          </cell>
          <cell r="F23" t="str">
            <v>新建山王墩10KV电力线路、高压电缆共1.5公里</v>
          </cell>
          <cell r="G23" t="str">
            <v>2020.3.9</v>
          </cell>
          <cell r="H23">
            <v>2020.12</v>
          </cell>
          <cell r="I23" t="str">
            <v>该项目可带动受益贫困户56户268人乡村旅游</v>
          </cell>
          <cell r="J23" t="str">
            <v>是</v>
          </cell>
          <cell r="K23">
            <v>220</v>
          </cell>
          <cell r="L23" t="str">
            <v>武隆经信发〔2020〕30号</v>
          </cell>
        </row>
        <row r="24">
          <cell r="D24" t="str">
            <v>2020年武隆区后坪乡白石村心田花蔬菜种植项目</v>
          </cell>
          <cell r="E24" t="str">
            <v>产业项目</v>
          </cell>
          <cell r="F24" t="str">
            <v>种植高山蔬菜100亩</v>
          </cell>
          <cell r="G24" t="str">
            <v>2020.3.5</v>
          </cell>
          <cell r="H24">
            <v>2020.12</v>
          </cell>
          <cell r="I24" t="str">
            <v>解决劳动力务工27个，其中当地27个，贫困户10个；带动农户增收27户，其中贫困户5户。</v>
          </cell>
          <cell r="J24" t="str">
            <v>是</v>
          </cell>
          <cell r="K24">
            <v>221</v>
          </cell>
          <cell r="L24" t="str">
            <v>武农发〔2020〕59号</v>
          </cell>
        </row>
        <row r="25">
          <cell r="D25" t="str">
            <v>2020年武隆区后坪乡中岭村土鱼溪组曾广洲中华蜂养殖项目</v>
          </cell>
          <cell r="E25" t="str">
            <v>产业项目</v>
          </cell>
          <cell r="F25" t="str">
            <v>1、建峰棚200平方米；2、引进种蜂100群；3、建人行便道300米；4、建管理房25平方米；5、购买监控设备3套。</v>
          </cell>
          <cell r="G25" t="str">
            <v>2020.3.5</v>
          </cell>
          <cell r="H25">
            <v>2020.12</v>
          </cell>
          <cell r="I25" t="str">
            <v>预计年产值5-8万，可带动3户贫困户增加收入</v>
          </cell>
          <cell r="J25" t="str">
            <v>是</v>
          </cell>
          <cell r="K25">
            <v>222</v>
          </cell>
          <cell r="L25" t="str">
            <v>武农发〔2020〕59号</v>
          </cell>
        </row>
        <row r="26">
          <cell r="D26" t="str">
            <v>2020年武隆区后坪乡农业产业便道项目</v>
          </cell>
          <cell r="E26" t="str">
            <v>产业项目</v>
          </cell>
          <cell r="F26" t="str">
            <v>新建产业便道4.2公里，路面宽度3.5米，路面类型，泥结石路面</v>
          </cell>
          <cell r="G26" t="str">
            <v>2020.3.5</v>
          </cell>
          <cell r="H26">
            <v>2020.12</v>
          </cell>
          <cell r="I26" t="str">
            <v>直接受益人数830人，其中贫困人口269人</v>
          </cell>
          <cell r="J26" t="str">
            <v>是</v>
          </cell>
          <cell r="K26">
            <v>224</v>
          </cell>
          <cell r="L26" t="str">
            <v>武农发〔2020〕59号</v>
          </cell>
        </row>
        <row r="27">
          <cell r="D27" t="str">
            <v>2020年武隆区后坪乡文凤村板厂坝茶叶管护</v>
          </cell>
          <cell r="E27" t="str">
            <v>产业项目</v>
          </cell>
          <cell r="F27" t="str">
            <v>管护茶叶150亩</v>
          </cell>
          <cell r="G27" t="str">
            <v>2020.3.5</v>
          </cell>
          <cell r="H27">
            <v>2020.12</v>
          </cell>
          <cell r="I27" t="str">
            <v>带动贫困户4户16人</v>
          </cell>
          <cell r="J27" t="str">
            <v>是</v>
          </cell>
          <cell r="K27">
            <v>225</v>
          </cell>
          <cell r="L27" t="str">
            <v>武农发〔2020〕59号</v>
          </cell>
        </row>
        <row r="28">
          <cell r="D28" t="str">
            <v>2020年武隆区后坪乡高坪村冯现华中华蜂养殖项目</v>
          </cell>
          <cell r="E28" t="str">
            <v>产业项目</v>
          </cell>
          <cell r="F28" t="str">
            <v>新发展中华蜂50群</v>
          </cell>
          <cell r="G28" t="str">
            <v>2020.3.5</v>
          </cell>
          <cell r="H28">
            <v>2020.12</v>
          </cell>
          <cell r="I28" t="str">
            <v>解决劳动力务工3个，其中当地3个，贫困户3 个；其中贫困户 1户。  　</v>
          </cell>
          <cell r="J28" t="str">
            <v>是</v>
          </cell>
          <cell r="K28">
            <v>226</v>
          </cell>
          <cell r="L28" t="str">
            <v>武农发〔2020〕59号</v>
          </cell>
        </row>
        <row r="29">
          <cell r="D29" t="str">
            <v>2020年武隆区后坪乡中岭村茶叶管护项目</v>
          </cell>
          <cell r="E29" t="str">
            <v>产业项目</v>
          </cell>
          <cell r="F29" t="str">
            <v>管护茶叶560亩。</v>
          </cell>
          <cell r="G29" t="str">
            <v>2020.3.5</v>
          </cell>
          <cell r="H29">
            <v>2020.12</v>
          </cell>
          <cell r="I29" t="str">
            <v>预计年产值200万元，可带动10户贫困户和50户农户增加收入</v>
          </cell>
          <cell r="J29" t="str">
            <v>是</v>
          </cell>
          <cell r="K29">
            <v>227</v>
          </cell>
          <cell r="L29" t="str">
            <v>武农发〔2020〕59号</v>
          </cell>
        </row>
        <row r="30">
          <cell r="D30" t="str">
            <v>2020年武隆区后坪乡白石村经果林管护项目</v>
          </cell>
          <cell r="E30" t="str">
            <v>产业项目</v>
          </cell>
          <cell r="F30" t="str">
            <v>管护金秋梨120亩，白石坝80亩，油盆坳40亩</v>
          </cell>
          <cell r="G30" t="str">
            <v>2020.3.5</v>
          </cell>
          <cell r="H30">
            <v>2020.12</v>
          </cell>
          <cell r="I30" t="str">
            <v>投产后产值20万元，解决劳动力务工200 个，其中当地200个，贫困户80个；带动农户增收50户，其中贫困户8户。</v>
          </cell>
          <cell r="J30" t="str">
            <v>是</v>
          </cell>
          <cell r="K30">
            <v>228</v>
          </cell>
          <cell r="L30" t="str">
            <v>武农发〔2020〕59号</v>
          </cell>
        </row>
        <row r="31">
          <cell r="D31" t="str">
            <v>2020年武隆区后坪乡白石村土鸡养殖项目</v>
          </cell>
          <cell r="E31" t="str">
            <v>产业项目</v>
          </cell>
          <cell r="F31" t="str">
            <v>土鸡5000只</v>
          </cell>
          <cell r="G31" t="str">
            <v>2020.3.5</v>
          </cell>
          <cell r="H31">
            <v>2020.12</v>
          </cell>
          <cell r="I31" t="str">
            <v>解决劳动力务工20个，其中当地20个，贫困户10个；带动农户增收20户，其中贫困户5户。</v>
          </cell>
          <cell r="J31" t="str">
            <v>是</v>
          </cell>
          <cell r="K31">
            <v>229</v>
          </cell>
          <cell r="L31" t="str">
            <v>武农发〔2020〕59号</v>
          </cell>
        </row>
        <row r="32">
          <cell r="D32" t="str">
            <v>2020年武隆区后坪乡文凤村白茶种植项目</v>
          </cell>
          <cell r="E32" t="str">
            <v>产业项目</v>
          </cell>
          <cell r="F32" t="str">
            <v>种植白茶160亩</v>
          </cell>
          <cell r="G32" t="str">
            <v>2020.3.5</v>
          </cell>
          <cell r="H32">
            <v>2020.12</v>
          </cell>
          <cell r="I32" t="str">
            <v>投产后产值180万元；带动50户农户和10户贫困户增加收入</v>
          </cell>
          <cell r="J32" t="str">
            <v>是</v>
          </cell>
          <cell r="K32">
            <v>230</v>
          </cell>
          <cell r="L32" t="str">
            <v>武农发〔2020〕59号</v>
          </cell>
        </row>
        <row r="33">
          <cell r="D33" t="str">
            <v>2020年武隆区后坪乡文凤村白茶管护项目</v>
          </cell>
          <cell r="E33" t="str">
            <v>产业项目</v>
          </cell>
          <cell r="F33" t="str">
            <v>管护白茶660亩</v>
          </cell>
          <cell r="G33" t="str">
            <v>2020.3.5</v>
          </cell>
          <cell r="H33">
            <v>2020.12</v>
          </cell>
          <cell r="I33" t="str">
            <v>投产后产值720万元；带动50户农户和10户贫困户增加收入</v>
          </cell>
          <cell r="J33" t="str">
            <v>是</v>
          </cell>
          <cell r="K33">
            <v>231</v>
          </cell>
          <cell r="L33" t="str">
            <v>武农发〔2020〕59号</v>
          </cell>
        </row>
        <row r="34">
          <cell r="D34" t="str">
            <v>2020年武隆区后坪乡文凤村天池坝中药材管护项目</v>
          </cell>
          <cell r="E34" t="str">
            <v>产业项目</v>
          </cell>
          <cell r="F34" t="str">
            <v>黄精、三重楼60亩</v>
          </cell>
          <cell r="G34" t="str">
            <v>2020.3.5</v>
          </cell>
          <cell r="H34">
            <v>2020.12</v>
          </cell>
          <cell r="I34" t="str">
            <v>解决贫困户劳动力务工2人，增加工资性收入</v>
          </cell>
          <cell r="J34" t="str">
            <v>是</v>
          </cell>
          <cell r="K34">
            <v>233</v>
          </cell>
          <cell r="L34" t="str">
            <v>武农发〔2020〕59号</v>
          </cell>
        </row>
        <row r="35">
          <cell r="D35" t="str">
            <v>2020年武隆区后坪乡白石村吴晓强蔬菜种植项目</v>
          </cell>
          <cell r="E35" t="str">
            <v>产业项目</v>
          </cell>
          <cell r="F35" t="str">
            <v>种植高山蔬菜50亩</v>
          </cell>
          <cell r="G35" t="str">
            <v>2020.3.5</v>
          </cell>
          <cell r="H35">
            <v>2020.12</v>
          </cell>
          <cell r="I35" t="str">
            <v>解决劳动力务工15个，其中当地15个，贫困户5个；带动农户增收15户，其中贫困户5户。</v>
          </cell>
          <cell r="J35" t="str">
            <v>是</v>
          </cell>
          <cell r="K35">
            <v>234</v>
          </cell>
          <cell r="L35" t="str">
            <v>武农发〔2020〕59号</v>
          </cell>
        </row>
        <row r="36">
          <cell r="D36" t="str">
            <v>2020年武隆区后坪乡白鹤村唐永才茶叶管护</v>
          </cell>
          <cell r="E36" t="str">
            <v>产业项目</v>
          </cell>
          <cell r="F36" t="str">
            <v>管护茶叶20亩</v>
          </cell>
          <cell r="G36" t="str">
            <v>2020.3.5</v>
          </cell>
          <cell r="H36">
            <v>2020.12</v>
          </cell>
          <cell r="I36" t="str">
            <v>建设投产后可实现利润2万元，带动2户贫困户</v>
          </cell>
          <cell r="J36" t="str">
            <v>是</v>
          </cell>
          <cell r="K36">
            <v>235</v>
          </cell>
          <cell r="L36" t="str">
            <v>武农发〔2020〕59号</v>
          </cell>
        </row>
        <row r="37">
          <cell r="D37" t="str">
            <v>2020年武隆区后坪乡白鹤村新联组稻田养殖项目</v>
          </cell>
          <cell r="E37" t="str">
            <v>产业项目</v>
          </cell>
          <cell r="F37" t="str">
            <v>稻田养殖30亩。</v>
          </cell>
          <cell r="G37" t="str">
            <v>2020.3.5</v>
          </cell>
          <cell r="H37">
            <v>2020.12</v>
          </cell>
          <cell r="I37" t="str">
            <v>解决劳动力务工8 个，其中当地8个，贫困户4  个；带动农户增收   8 户，其中贫困户   4户。  　</v>
          </cell>
          <cell r="J37" t="str">
            <v>是</v>
          </cell>
          <cell r="K37">
            <v>236</v>
          </cell>
          <cell r="L37" t="str">
            <v>武农发〔2020〕59号</v>
          </cell>
        </row>
        <row r="38">
          <cell r="D38" t="str">
            <v>2020年武隆区后坪乡文凤村河坝水果种植项目</v>
          </cell>
          <cell r="E38" t="str">
            <v>产业项目</v>
          </cell>
          <cell r="F38" t="str">
            <v>水果种植300亩</v>
          </cell>
          <cell r="G38" t="str">
            <v>2020.3.5</v>
          </cell>
          <cell r="H38">
            <v>2020.12</v>
          </cell>
          <cell r="I38" t="str">
            <v>解决劳动力务工10个，贫困户4个。  　</v>
          </cell>
          <cell r="J38" t="str">
            <v>是</v>
          </cell>
          <cell r="K38">
            <v>237</v>
          </cell>
          <cell r="L38" t="str">
            <v>武农发〔2020〕59号</v>
          </cell>
        </row>
        <row r="39">
          <cell r="D39" t="str">
            <v>2020年武隆区后坪乡高坪村油茶管护项目</v>
          </cell>
          <cell r="E39" t="str">
            <v>产业项目</v>
          </cell>
          <cell r="F39" t="str">
            <v>管护油茶300亩</v>
          </cell>
          <cell r="G39" t="str">
            <v>2020.3.5</v>
          </cell>
          <cell r="H39">
            <v>2020.12</v>
          </cell>
          <cell r="I39" t="str">
            <v>带动6户贫困户和20户农户增加收入</v>
          </cell>
          <cell r="J39" t="str">
            <v>是</v>
          </cell>
          <cell r="K39">
            <v>238</v>
          </cell>
          <cell r="L39" t="str">
            <v>武农发〔2020〕59号</v>
          </cell>
        </row>
        <row r="40">
          <cell r="D40" t="str">
            <v>2020年武隆区后坪乡高坪村李小花中华蜂养殖项目</v>
          </cell>
          <cell r="E40" t="str">
            <v>产业项目</v>
          </cell>
          <cell r="F40" t="str">
            <v>新发展中华蜂50群</v>
          </cell>
          <cell r="G40" t="str">
            <v>2020.3.5</v>
          </cell>
          <cell r="H40">
            <v>2020.12</v>
          </cell>
          <cell r="I40" t="str">
            <v>解决劳动力务工3个，其中当地3个，贫困户3 个；其中贫困户 1户。  　</v>
          </cell>
          <cell r="J40" t="str">
            <v>是</v>
          </cell>
          <cell r="K40">
            <v>239</v>
          </cell>
          <cell r="L40" t="str">
            <v>武农发〔2020〕59号</v>
          </cell>
        </row>
        <row r="41">
          <cell r="D41" t="str">
            <v>2020年武隆区后坪乡高坪村新增中药材项目</v>
          </cell>
          <cell r="E41" t="str">
            <v>产业项目</v>
          </cell>
          <cell r="F41" t="str">
            <v>新发展前胡50亩</v>
          </cell>
          <cell r="G41" t="str">
            <v>2020.3.5</v>
          </cell>
          <cell r="H41">
            <v>2020.12</v>
          </cell>
          <cell r="I41" t="str">
            <v>解决劳动力务工20个，其中当地20个，贫困户6个；其中贫困户 5户。  　</v>
          </cell>
          <cell r="J41" t="str">
            <v>是</v>
          </cell>
          <cell r="K41">
            <v>240</v>
          </cell>
          <cell r="L41" t="str">
            <v>武农发〔2020〕59号</v>
          </cell>
        </row>
        <row r="42">
          <cell r="D42" t="str">
            <v>2020年武隆区后坪乡高坪村高山蔬菜基地基础设施建设项目 </v>
          </cell>
          <cell r="E42" t="str">
            <v>产业项目</v>
          </cell>
          <cell r="F42" t="str">
            <v>新建耕作道400米，宽度2米，厚度0.2米；人行便道600宽度0.8米，厚度0.1米；泥结石路300米，宽度3.5米；土地整治55亩，土壤改良35亩等。</v>
          </cell>
          <cell r="G42" t="str">
            <v>2020.3.5</v>
          </cell>
          <cell r="H42">
            <v>2020.12</v>
          </cell>
          <cell r="I42" t="str">
            <v>解决劳动力务工4个，其中当地4个，贫困户2个；带动农户增收21户，其中贫困户6户。  　</v>
          </cell>
          <cell r="J42" t="str">
            <v>是</v>
          </cell>
          <cell r="K42">
            <v>241</v>
          </cell>
          <cell r="L42" t="str">
            <v>武农发〔2020〕59号</v>
          </cell>
        </row>
        <row r="43">
          <cell r="D43" t="str">
            <v>2020年武隆区后坪乡银杏产业新增项目</v>
          </cell>
          <cell r="E43" t="str">
            <v>产业项目</v>
          </cell>
          <cell r="F43" t="str">
            <v>新种植银杏2000亩</v>
          </cell>
          <cell r="G43" t="str">
            <v>2020.3.5</v>
          </cell>
          <cell r="H43">
            <v>2020.12</v>
          </cell>
          <cell r="I43" t="str">
            <v>基地带动了后坪乡的农业产业发展及乡村旅游业，共带动268户贫困户和562户农户增加收入，预计纯收入600万元。</v>
          </cell>
          <cell r="J43" t="str">
            <v>是</v>
          </cell>
          <cell r="K43">
            <v>242</v>
          </cell>
          <cell r="L43" t="str">
            <v>武农发〔2020〕59号</v>
          </cell>
        </row>
        <row r="44">
          <cell r="D44" t="str">
            <v>2020年武隆区后坪乡双联村人头山茶叶管护项目</v>
          </cell>
          <cell r="E44" t="str">
            <v>产业项目</v>
          </cell>
          <cell r="F44" t="str">
            <v>管护茶叶100亩</v>
          </cell>
          <cell r="G44" t="str">
            <v>2020.3.5</v>
          </cell>
          <cell r="H44">
            <v>2020.12</v>
          </cell>
          <cell r="I44" t="str">
            <v>预计年产值30万，可带动5户贫困户和10户农户增加收入</v>
          </cell>
          <cell r="J44" t="str">
            <v>是</v>
          </cell>
          <cell r="K44">
            <v>243</v>
          </cell>
          <cell r="L44" t="str">
            <v>武农发〔2020〕59号</v>
          </cell>
        </row>
        <row r="45">
          <cell r="D45" t="str">
            <v>2020年武隆区后坪乡中岭村后槽组豆小军中蜂养殖项目</v>
          </cell>
          <cell r="E45" t="str">
            <v>产业项目</v>
          </cell>
          <cell r="F45" t="str">
            <v>1、建峰棚200平方米；2、引进种蜂100群；3、建人行便道300米；4、建管理房25平方米；5、购买监控设备3套。</v>
          </cell>
          <cell r="G45" t="str">
            <v>2020.3.5</v>
          </cell>
          <cell r="H45">
            <v>2020.12</v>
          </cell>
          <cell r="I45" t="str">
            <v>预计年产值5-8万，可带动2户贫困户增加收入</v>
          </cell>
          <cell r="J45" t="str">
            <v>是</v>
          </cell>
          <cell r="K45">
            <v>244</v>
          </cell>
          <cell r="L45" t="str">
            <v>武农发〔2020〕59号</v>
          </cell>
        </row>
        <row r="46">
          <cell r="D46" t="str">
            <v>2020年武隆区后坪乡白鹤村茶叶管护项目</v>
          </cell>
          <cell r="E46" t="str">
            <v>产业项目</v>
          </cell>
          <cell r="F46" t="str">
            <v>管护茶叶110亩</v>
          </cell>
          <cell r="G46" t="str">
            <v>2020.3.5</v>
          </cell>
          <cell r="H46">
            <v>2020.12</v>
          </cell>
          <cell r="I46" t="str">
            <v>预计年产值30万，可带动5户贫困户和10户农户增加收入</v>
          </cell>
          <cell r="J46" t="str">
            <v>是</v>
          </cell>
          <cell r="K46">
            <v>245</v>
          </cell>
          <cell r="L46" t="str">
            <v>武农发〔2020〕59号</v>
          </cell>
        </row>
        <row r="47">
          <cell r="D47" t="str">
            <v>2020年武隆区后坪乡双联村土鸡养殖项目</v>
          </cell>
          <cell r="E47" t="str">
            <v>产业项目</v>
          </cell>
          <cell r="F47" t="str">
            <v>新建鸡舍200㎡，购买鸡苗2000只。</v>
          </cell>
          <cell r="G47" t="str">
            <v>2020.3.5</v>
          </cell>
          <cell r="H47">
            <v>2020.12</v>
          </cell>
          <cell r="I47" t="str">
            <v>预计每只鸡3-5斤，存活率1800只，可带动2户贫困户增加收入</v>
          </cell>
          <cell r="J47" t="str">
            <v>是</v>
          </cell>
          <cell r="K47">
            <v>246</v>
          </cell>
          <cell r="L47" t="str">
            <v>武农发〔2020〕59号</v>
          </cell>
        </row>
        <row r="48">
          <cell r="D48" t="str">
            <v>2020年武隆区后坪乡白鹤村中药材管护</v>
          </cell>
          <cell r="E48" t="str">
            <v>产业项目</v>
          </cell>
          <cell r="F48" t="str">
            <v>中药材管护185亩</v>
          </cell>
          <cell r="G48" t="str">
            <v>2020.3.5</v>
          </cell>
          <cell r="H48">
            <v>2020.12</v>
          </cell>
          <cell r="I48" t="str">
            <v>解决劳动力务工2000 个，其中当地2000个，贫困户700个；带动农户增收23户，其中贫困户6户。</v>
          </cell>
          <cell r="J48" t="str">
            <v>是</v>
          </cell>
          <cell r="K48">
            <v>247</v>
          </cell>
          <cell r="L48" t="str">
            <v>武农发〔2020〕59号</v>
          </cell>
        </row>
        <row r="49">
          <cell r="D49" t="str">
            <v>2020年武隆区后坪乡中岭村冉龙香中华蜂养殖项目</v>
          </cell>
          <cell r="E49" t="str">
            <v>产业项目</v>
          </cell>
          <cell r="F49" t="str">
            <v>购买中蜂100群。</v>
          </cell>
          <cell r="G49" t="str">
            <v>2020.3.5</v>
          </cell>
          <cell r="H49">
            <v>2020.12</v>
          </cell>
          <cell r="I49" t="str">
            <v>预计年产值5万，可带动贫困户2户5人增加收入</v>
          </cell>
          <cell r="J49" t="str">
            <v>是</v>
          </cell>
          <cell r="K49">
            <v>248</v>
          </cell>
          <cell r="L49" t="str">
            <v>武农发〔2020〕59号</v>
          </cell>
        </row>
        <row r="50">
          <cell r="D50" t="str">
            <v>2020年武隆区后坪乡高坪村成熟蜜生产基地建设项目</v>
          </cell>
          <cell r="E50" t="str">
            <v>产业项目</v>
          </cell>
          <cell r="F50" t="str">
            <v>1、购买种蜂400群；2、蜂箱400套；3.建生产管理用房60平方米；4.购买排湿机、蜂蜜检测仪各1套；5.培训蜂农50人次。</v>
          </cell>
          <cell r="G50" t="str">
            <v>2020.3.5</v>
          </cell>
          <cell r="H50">
            <v>2020.12</v>
          </cell>
          <cell r="I50" t="str">
            <v>解决劳动力务工1个，其中当地1个，贫困户1个；带动农户增收5户，其中贫困户1户。  </v>
          </cell>
          <cell r="J50" t="str">
            <v>是</v>
          </cell>
          <cell r="K50">
            <v>249</v>
          </cell>
          <cell r="L50" t="str">
            <v>武农发〔2020〕59号</v>
          </cell>
        </row>
        <row r="51">
          <cell r="D51" t="str">
            <v>2020年武隆区后坪乡高坪村胡月琴中华蜂养殖项目</v>
          </cell>
          <cell r="E51" t="str">
            <v>产业项目</v>
          </cell>
          <cell r="F51" t="str">
            <v>新发展中华蜂50群</v>
          </cell>
          <cell r="G51" t="str">
            <v>2020.3.5</v>
          </cell>
          <cell r="H51">
            <v>2020.12</v>
          </cell>
          <cell r="I51" t="str">
            <v>解决劳动力务工3个，其中当地3个，贫困户3 个；其中贫困户 1户。  　</v>
          </cell>
          <cell r="J51" t="str">
            <v>是</v>
          </cell>
          <cell r="K51">
            <v>250</v>
          </cell>
          <cell r="L51" t="str">
            <v>武农发〔2020〕59号</v>
          </cell>
        </row>
        <row r="52">
          <cell r="D52" t="str">
            <v>2020年武隆区后坪乡双联村水井湾茶叶基地管护项目</v>
          </cell>
          <cell r="E52" t="str">
            <v>产业项目</v>
          </cell>
          <cell r="F52" t="str">
            <v>茶叶管护200亩</v>
          </cell>
          <cell r="G52" t="str">
            <v>2020.3.5</v>
          </cell>
          <cell r="H52">
            <v>2020.12</v>
          </cell>
          <cell r="I52" t="str">
            <v>带动5户贫困户和20户农户增收</v>
          </cell>
          <cell r="J52" t="str">
            <v>是</v>
          </cell>
          <cell r="K52">
            <v>251</v>
          </cell>
          <cell r="L52" t="str">
            <v>武农发〔2020〕59号</v>
          </cell>
        </row>
        <row r="53">
          <cell r="D53" t="str">
            <v>2020年武隆区后坪乡文凤村高峰槽核桃林涂江梅散养鸡项目</v>
          </cell>
          <cell r="E53" t="str">
            <v>产业项目</v>
          </cell>
          <cell r="F53" t="str">
            <v>1.鸡圈建设300平方米；2.鸡圈栏建设1000米；作业便道600米；3.幼鸡引进2000只；4.监控设备实施设备3套</v>
          </cell>
          <cell r="G53" t="str">
            <v>2020.3.5</v>
          </cell>
          <cell r="H53">
            <v>2020.12</v>
          </cell>
          <cell r="I53" t="str">
            <v>预计每只鸡3-5斤，存活率1600只，可带动1户贫困户增加收入</v>
          </cell>
          <cell r="J53" t="str">
            <v>是</v>
          </cell>
          <cell r="K53">
            <v>252</v>
          </cell>
          <cell r="L53" t="str">
            <v>武农发〔2020〕59号</v>
          </cell>
        </row>
        <row r="54">
          <cell r="D54" t="str">
            <v>2020年武隆区后坪乡双联村鱼子坳甜柿采摘园管护项目</v>
          </cell>
          <cell r="E54" t="str">
            <v>产业项目</v>
          </cell>
          <cell r="F54" t="str">
            <v>甜柿采摘管护200亩</v>
          </cell>
          <cell r="G54" t="str">
            <v>2020.3.5</v>
          </cell>
          <cell r="H54">
            <v>2020.12</v>
          </cell>
          <cell r="I54" t="str">
            <v>达到年产值20万元，带动9户贫困户和45户农户增收</v>
          </cell>
          <cell r="J54" t="str">
            <v>是</v>
          </cell>
          <cell r="K54">
            <v>253</v>
          </cell>
          <cell r="L54" t="str">
            <v>武农发〔2020〕59号</v>
          </cell>
        </row>
        <row r="55">
          <cell r="D55" t="str">
            <v>2020年武隆区后坪乡白鹤村山羊养殖项目</v>
          </cell>
          <cell r="E55" t="str">
            <v>产业项目</v>
          </cell>
          <cell r="F55" t="str">
            <v>新建羊舍180㎡，购买羊50只。</v>
          </cell>
          <cell r="G55" t="str">
            <v>2020.3.5</v>
          </cell>
          <cell r="H55">
            <v>2020.12</v>
          </cell>
          <cell r="I55" t="str">
            <v>建设投产后可实现利润2.5万元，带动2户贫困户</v>
          </cell>
          <cell r="J55" t="str">
            <v>是</v>
          </cell>
          <cell r="K55">
            <v>254</v>
          </cell>
          <cell r="L55" t="str">
            <v>武农发〔2020〕59号</v>
          </cell>
        </row>
        <row r="56">
          <cell r="D56" t="str">
            <v>2020年武隆区后坪乡高坪村银杏产业管护项目</v>
          </cell>
          <cell r="E56" t="str">
            <v>产业项目</v>
          </cell>
          <cell r="F56" t="str">
            <v>管护银杏520亩</v>
          </cell>
          <cell r="G56" t="str">
            <v>2020.3.5</v>
          </cell>
          <cell r="H56">
            <v>2020.12</v>
          </cell>
          <cell r="I56" t="str">
            <v>带动53户贫困户和112户农户增加收入</v>
          </cell>
          <cell r="J56" t="str">
            <v>是</v>
          </cell>
          <cell r="K56">
            <v>256</v>
          </cell>
          <cell r="L56" t="str">
            <v>武农发〔2020〕59号</v>
          </cell>
        </row>
        <row r="57">
          <cell r="D57" t="str">
            <v>2020年武隆区后坪乡贫困户产业补助</v>
          </cell>
          <cell r="E57" t="str">
            <v>产业项目</v>
          </cell>
          <cell r="F57" t="str">
            <v>对366户发展种养殖业贫困户进行产业补助，具体的内容需等验收后确定。</v>
          </cell>
          <cell r="G57" t="str">
            <v>2020.3.5</v>
          </cell>
          <cell r="H57">
            <v>2020.12</v>
          </cell>
          <cell r="I57" t="str">
            <v>按照产业扶持办法补助标准对贫困户发展产业进行分类补助，可使受益人口在产业发展方面户均增收3000元</v>
          </cell>
          <cell r="J57" t="str">
            <v>是</v>
          </cell>
          <cell r="K57">
            <v>257</v>
          </cell>
          <cell r="L57" t="str">
            <v>武农发〔2020〕59号</v>
          </cell>
        </row>
        <row r="58">
          <cell r="D58" t="str">
            <v>2020年武隆区后坪乡高坪村铺子组龙石庙茶叶基地管护项目</v>
          </cell>
          <cell r="E58" t="str">
            <v>产业项目</v>
          </cell>
          <cell r="F58" t="str">
            <v>管理茶叶120亩</v>
          </cell>
          <cell r="G58" t="str">
            <v>2020.3.5</v>
          </cell>
          <cell r="H58">
            <v>2020.12</v>
          </cell>
          <cell r="I58" t="str">
            <v>直接受益人数5人，其中贫困人口5人</v>
          </cell>
          <cell r="J58" t="str">
            <v>是</v>
          </cell>
          <cell r="K58">
            <v>258</v>
          </cell>
          <cell r="L58" t="str">
            <v>武农发〔2020〕59号</v>
          </cell>
        </row>
        <row r="59">
          <cell r="D59" t="str">
            <v>2020年武隆区后坪乡双联村高山蔬菜种植项目</v>
          </cell>
          <cell r="E59" t="str">
            <v>产业项目</v>
          </cell>
          <cell r="F59" t="str">
            <v>种植高山蔬菜200亩</v>
          </cell>
          <cell r="G59" t="str">
            <v>2020.3.5</v>
          </cell>
          <cell r="H59">
            <v>2020.12</v>
          </cell>
          <cell r="I59" t="str">
            <v>解决劳动力务工1000个，其中当地1000个，贫困户100个；带动农户增收30户，其中贫困户5人</v>
          </cell>
          <cell r="J59" t="str">
            <v>是</v>
          </cell>
          <cell r="K59">
            <v>259</v>
          </cell>
          <cell r="L59" t="str">
            <v>武农发〔2020〕59号</v>
          </cell>
        </row>
        <row r="60">
          <cell r="D60" t="str">
            <v>2020年武隆区后坪乡白石村林果管护项目</v>
          </cell>
          <cell r="E60" t="str">
            <v>产业项目</v>
          </cell>
          <cell r="F60" t="str">
            <v>管护柚子160亩，油常50亩，大桥80亩，堡兴30亩</v>
          </cell>
          <cell r="G60" t="str">
            <v>2020.3.5</v>
          </cell>
          <cell r="H60">
            <v>2020.12</v>
          </cell>
          <cell r="I60" t="str">
            <v>投产后产值20万元，解决劳动力务工300 个，其中当地300个，贫困户80 个；带动农户增收360户，其中贫困户 60户。</v>
          </cell>
          <cell r="J60" t="str">
            <v>是</v>
          </cell>
          <cell r="K60">
            <v>261</v>
          </cell>
          <cell r="L60" t="str">
            <v>武农发〔2020〕59号</v>
          </cell>
        </row>
        <row r="61">
          <cell r="D61" t="str">
            <v>2020年武隆区后坪乡白鹤村田湾组奥诺泰黄精种植基地扩建项目</v>
          </cell>
          <cell r="E61" t="str">
            <v>产业项目</v>
          </cell>
          <cell r="F61" t="str">
            <v>种植50亩黄精</v>
          </cell>
          <cell r="G61" t="str">
            <v>2020.3.5</v>
          </cell>
          <cell r="H61">
            <v>2020.12</v>
          </cell>
          <cell r="I61" t="str">
            <v>种植50亩黄精，所产黄精品质优良；预计待产品销售后能实现产值300余万元；解决劳动力务工2000 个，其中当地2000个，贫困户700个；带动农户增收23户，其中贫困户6户。</v>
          </cell>
          <cell r="J61" t="str">
            <v>是</v>
          </cell>
          <cell r="K61">
            <v>262</v>
          </cell>
          <cell r="L61" t="str">
            <v>武农发〔2020〕59号</v>
          </cell>
        </row>
        <row r="62">
          <cell r="D62" t="str">
            <v>2020年武隆区后坪乡中岭村花椒管护项目</v>
          </cell>
          <cell r="E62" t="str">
            <v>产业项目</v>
          </cell>
          <cell r="F62" t="str">
            <v>管护花椒400亩</v>
          </cell>
          <cell r="G62" t="str">
            <v>2020.3.5</v>
          </cell>
          <cell r="H62">
            <v>2020.12</v>
          </cell>
          <cell r="I62" t="str">
            <v>解决当地劳动力10人，其中贫困户5人务工</v>
          </cell>
          <cell r="J62" t="str">
            <v>是</v>
          </cell>
          <cell r="K62">
            <v>263</v>
          </cell>
          <cell r="L62" t="str">
            <v>武农发〔2020〕59号</v>
          </cell>
        </row>
        <row r="63">
          <cell r="D63" t="str">
            <v>2020年武隆区后坪乡双联村王家坝组稻田养殖项目</v>
          </cell>
          <cell r="E63" t="str">
            <v>产业项目</v>
          </cell>
          <cell r="F63" t="str">
            <v>稻田养殖28亩。</v>
          </cell>
          <cell r="G63" t="str">
            <v>2020.3.5</v>
          </cell>
          <cell r="H63">
            <v>2020.12</v>
          </cell>
          <cell r="I63" t="str">
            <v>解决劳动力务工5 个，其中当地5个，贫困户2  个；带动农户增收   4 户，其中贫困户   2户。  　</v>
          </cell>
          <cell r="J63" t="str">
            <v>是</v>
          </cell>
          <cell r="K63">
            <v>264</v>
          </cell>
          <cell r="L63" t="str">
            <v>武农发〔2020〕59号</v>
          </cell>
        </row>
        <row r="64">
          <cell r="D64" t="str">
            <v>2020年武隆区后坪乡中岭村蔬菜种植项目</v>
          </cell>
          <cell r="E64" t="str">
            <v>产业项目</v>
          </cell>
          <cell r="F64" t="str">
            <v>建设高标准蔬菜大棚40亩</v>
          </cell>
          <cell r="G64" t="str">
            <v>2020.3.5</v>
          </cell>
          <cell r="H64">
            <v>2020.12</v>
          </cell>
          <cell r="I64" t="str">
            <v>解决劳动力务工  18   个，其中当地  17   个，贫困户  15   个；带动农户增收  17   户</v>
          </cell>
          <cell r="J64" t="str">
            <v>是</v>
          </cell>
          <cell r="K64">
            <v>265</v>
          </cell>
          <cell r="L64" t="str">
            <v>武农发〔2020〕59号</v>
          </cell>
        </row>
        <row r="65">
          <cell r="D65" t="str">
            <v>2020年武隆区后坪乡中岭村贫困村集体经济发展项目</v>
          </cell>
          <cell r="E65" t="str">
            <v>产业项目</v>
          </cell>
          <cell r="F65" t="str">
            <v>建成建好葡萄丫高山蔬菜产业园100亩，种植糯包谷、马铃薯、四季豆、甘蓝菜等高山蔬菜品种。</v>
          </cell>
          <cell r="G65" t="str">
            <v>2020.3.3</v>
          </cell>
          <cell r="H65">
            <v>2020.12</v>
          </cell>
          <cell r="I65" t="str">
            <v>该项目建设投产后村集体经济预计增加收入4万元，带动贫困户5户，户均增收4000元。</v>
          </cell>
          <cell r="J65" t="str">
            <v>是</v>
          </cell>
          <cell r="K65">
            <v>266</v>
          </cell>
          <cell r="L65" t="str">
            <v>武农发〔2020〕28号</v>
          </cell>
        </row>
        <row r="66">
          <cell r="D66" t="str">
            <v>2020年武隆区后坪乡文凤村公路建设项目</v>
          </cell>
          <cell r="E66" t="str">
            <v>村基础设施</v>
          </cell>
          <cell r="F66" t="str">
            <v>公路挡土墙315立方米，混凝土路面长130米、宽5.5米、厚20厘米，停车位碎石路面58立方米。</v>
          </cell>
          <cell r="G66" t="str">
            <v>2020.6.19</v>
          </cell>
          <cell r="H66">
            <v>2020.12</v>
          </cell>
          <cell r="I66" t="str">
            <v>方便全体村民共345户1328人办事，其中建档立卡贫困户65户264人。提升为民服务的能力和游客接待能力，促进民族文化宣传。</v>
          </cell>
          <cell r="J66" t="str">
            <v>是</v>
          </cell>
          <cell r="K66">
            <v>267</v>
          </cell>
          <cell r="L66" t="str">
            <v>武隆民宗委发﹝2020﹞6号</v>
          </cell>
        </row>
        <row r="67">
          <cell r="D67" t="str">
            <v>2020年武隆区后坪乡灾后重建项目</v>
          </cell>
          <cell r="E67" t="str">
            <v>生活条件改善</v>
          </cell>
          <cell r="F67" t="str">
            <v>用于进一步做好防汛救灾中精准扶贫工作，贫困户住房保障和饮水安全保障修复等灾后重建经费</v>
          </cell>
          <cell r="G67" t="str">
            <v>2020.9.4</v>
          </cell>
          <cell r="H67">
            <v>2020.12</v>
          </cell>
          <cell r="I67" t="str">
            <v>解决受灾贫困户住房和饮水安全</v>
          </cell>
          <cell r="J67" t="str">
            <v>是</v>
          </cell>
          <cell r="K67">
            <v>268</v>
          </cell>
          <cell r="L67" t="str">
            <v>武隆扶贫办发﹝2020﹞58号</v>
          </cell>
        </row>
        <row r="68">
          <cell r="D68" t="str">
            <v>2020年武隆区后坪乡高坪村高山蔬菜大棚种植项目</v>
          </cell>
          <cell r="E68" t="str">
            <v>产业项目</v>
          </cell>
          <cell r="F68" t="str">
            <v>种植高标准蔬菜大棚30亩；安装供水管网4300米，其中，φ50水管1100m、φ32水管1000m、φ25水管2200m。</v>
          </cell>
          <cell r="G68" t="str">
            <v>2020.10.21</v>
          </cell>
          <cell r="H68">
            <v>2020.12</v>
          </cell>
          <cell r="I68" t="str">
            <v>解决劳动力务工4个，其中贫困户2个；带动农户增收21户，其中贫困户6户。</v>
          </cell>
          <cell r="J68" t="str">
            <v>是</v>
          </cell>
          <cell r="K68">
            <v>426</v>
          </cell>
          <cell r="L68" t="str">
            <v>武农发﹝2020﹞117号</v>
          </cell>
        </row>
        <row r="69">
          <cell r="D69" t="str">
            <v>2020年武隆区后坪乡新建人行便道项目</v>
          </cell>
          <cell r="E69" t="str">
            <v>产业项目</v>
          </cell>
          <cell r="F69" t="str">
            <v>硬化人行便道10.9公里</v>
          </cell>
          <cell r="G69" t="str">
            <v>2020.10.21</v>
          </cell>
          <cell r="H69">
            <v>2020.12</v>
          </cell>
          <cell r="I69" t="str">
            <v>解决劳动力务工25个，其中贫困户5个；带动农户增收25户，其中贫困户5户。  　</v>
          </cell>
          <cell r="J69" t="str">
            <v>是</v>
          </cell>
          <cell r="K69">
            <v>428</v>
          </cell>
          <cell r="L69" t="str">
            <v>武农发﹝2020﹞117号</v>
          </cell>
        </row>
        <row r="70">
          <cell r="D70" t="str">
            <v>2020年武隆区后坪乡新增中蜂产业项目</v>
          </cell>
          <cell r="E70" t="str">
            <v>产业项目</v>
          </cell>
          <cell r="F70" t="str">
            <v>新增中蜂2556群</v>
          </cell>
          <cell r="G70" t="str">
            <v>2020.10.21</v>
          </cell>
          <cell r="H70">
            <v>2020.12</v>
          </cell>
          <cell r="I70" t="str">
            <v>解决劳动力务工59个，其中贫困户22个；带动农户增收59户，其中贫困户22户。  　</v>
          </cell>
          <cell r="J70" t="str">
            <v>是</v>
          </cell>
          <cell r="K70">
            <v>429</v>
          </cell>
          <cell r="L70" t="str">
            <v>武农发﹝2020﹞117号</v>
          </cell>
        </row>
        <row r="71">
          <cell r="D71" t="str">
            <v>2020年武隆区后坪乡山王墩茶叶基地蓄水工程项目</v>
          </cell>
          <cell r="E71" t="str">
            <v>产业项目</v>
          </cell>
          <cell r="F71" t="str">
            <v>新建蓄水池100m³，安装水管φ50，800米。</v>
          </cell>
          <cell r="G71" t="str">
            <v>2020.10.21</v>
          </cell>
          <cell r="H71">
            <v>2020.12</v>
          </cell>
          <cell r="I71" t="str">
            <v>解决劳动力务工10个，其中贫困户3个；带动农户增收10户，其中贫困户3户。  　</v>
          </cell>
          <cell r="J71" t="str">
            <v>是</v>
          </cell>
          <cell r="K71">
            <v>430</v>
          </cell>
          <cell r="L71" t="str">
            <v>武农发﹝2020﹞117号</v>
          </cell>
        </row>
        <row r="72">
          <cell r="D72" t="str">
            <v>2020年武隆区后坪乡蔬菜大棚基础设施改建项目</v>
          </cell>
          <cell r="E72" t="str">
            <v>产业项目</v>
          </cell>
          <cell r="F72" t="str">
            <v>棚内安装水管5500米，其中，文凤村1000米，中岭村4500米，土地整治6亩，土地改良4亩</v>
          </cell>
          <cell r="G72" t="str">
            <v>2020.9.16</v>
          </cell>
          <cell r="H72">
            <v>2020.12</v>
          </cell>
          <cell r="I72" t="str">
            <v>改良种植基础设施，提高蔬菜产量，使中岭村、文凤村村民增收，户均增收约500元，其中贫困户28户</v>
          </cell>
          <cell r="J72" t="str">
            <v>是</v>
          </cell>
          <cell r="K72">
            <v>437</v>
          </cell>
          <cell r="L72" t="str">
            <v>武农发﹝2020﹞112号</v>
          </cell>
        </row>
        <row r="73">
          <cell r="D73" t="str">
            <v>2020年武隆区赵家乡放牛坪支路</v>
          </cell>
          <cell r="E73" t="str">
            <v>农村基础设施建设</v>
          </cell>
          <cell r="F73" t="str">
            <v>长4.04公里、寛4.5米</v>
          </cell>
          <cell r="G73" t="str">
            <v>2020.2.28</v>
          </cell>
          <cell r="H73" t="str">
            <v> </v>
          </cell>
          <cell r="I73" t="str">
            <v>项目实施可以解决香房村50多人的出行，其中贫困人口约19人，同时带动产业发展</v>
          </cell>
          <cell r="J73" t="str">
            <v>是</v>
          </cell>
          <cell r="K73" t="str">
            <v>5100000733745482</v>
          </cell>
          <cell r="L73" t="str">
            <v>武隆交通计〔2020〕18号
武隆交通计〔2020〕18号
</v>
          </cell>
        </row>
        <row r="74">
          <cell r="D74" t="str">
            <v>2020年武隆区赵家乡新华村六井沟公路</v>
          </cell>
          <cell r="E74" t="str">
            <v>农村基础设施建设</v>
          </cell>
          <cell r="F74" t="str">
            <v>长3.932公里、寛4.5米</v>
          </cell>
          <cell r="G74" t="str">
            <v>2020.2.28</v>
          </cell>
          <cell r="H74" t="str">
            <v> </v>
          </cell>
          <cell r="I74" t="str">
            <v>项目实施可以解决新华村40多人的出行，其中贫困人口约22人，同时带动产业发展</v>
          </cell>
          <cell r="J74" t="str">
            <v>是</v>
          </cell>
          <cell r="K74" t="str">
            <v>5100000733747106
</v>
          </cell>
          <cell r="L74" t="str">
            <v>武隆交通计〔2020〕18号</v>
          </cell>
        </row>
        <row r="75">
          <cell r="D75" t="str">
            <v>2020年武隆区赵家乡香房村贫困村集体经济发展项目</v>
          </cell>
          <cell r="E75" t="str">
            <v>农业生产发展</v>
          </cell>
          <cell r="F75" t="str">
            <v>发展魔芋种植产业，发展15亩。</v>
          </cell>
          <cell r="G75" t="str">
            <v>2020.3.3</v>
          </cell>
          <cell r="H75" t="str">
            <v>2020.6.9</v>
          </cell>
          <cell r="I75" t="str">
            <v>项目投入12万元，受益12人，q其中贫困户5人，实现每年户均增收500元</v>
          </cell>
          <cell r="J75" t="str">
            <v>是</v>
          </cell>
          <cell r="K75" t="str">
            <v>5100000733846888</v>
          </cell>
          <cell r="L75" t="str">
            <v>武农发〔2020〕28号
</v>
          </cell>
        </row>
        <row r="76">
          <cell r="D76" t="str">
            <v>2020年武隆区赵家乡新华村公路水毁抢险维修项目</v>
          </cell>
          <cell r="E76" t="str">
            <v>村基础设施</v>
          </cell>
          <cell r="F76" t="str">
            <v>开挖回填约300m³、路基换填约200m³、护坡挡墙约300m³等</v>
          </cell>
          <cell r="G76" t="str">
            <v>2020.6.17</v>
          </cell>
          <cell r="H76" t="str">
            <v> </v>
          </cell>
          <cell r="I76" t="str">
            <v>项目实施可以解决新华村50多人的出行，其中贫困人口约8人，同时带动产业发展</v>
          </cell>
          <cell r="J76" t="str">
            <v>是</v>
          </cell>
          <cell r="K76" t="str">
            <v>5100000772353633</v>
          </cell>
          <cell r="L76" t="str">
            <v>武隆扶贫办发〔2020〕47号
</v>
          </cell>
        </row>
        <row r="77">
          <cell r="D77" t="str">
            <v>赵家乡2020年新建过滤池工程</v>
          </cell>
          <cell r="E77" t="str">
            <v>农村基础设施建设</v>
          </cell>
          <cell r="F77" t="str">
            <v>新建过滤池共2口</v>
          </cell>
          <cell r="G77" t="str">
            <v>2020.07.20</v>
          </cell>
          <cell r="H77" t="str">
            <v>2020.08.20</v>
          </cell>
          <cell r="I77" t="str">
            <v>巩固提升,160人安全饮水</v>
          </cell>
          <cell r="J77" t="str">
            <v>是</v>
          </cell>
          <cell r="K77" t="str">
            <v>5100000783234697</v>
          </cell>
          <cell r="L77" t="str">
            <v>武隆水利发〔2020〕141号
</v>
          </cell>
        </row>
        <row r="78">
          <cell r="D78" t="str">
            <v>2020年武隆区赵家乡灾后重建项目</v>
          </cell>
          <cell r="E78" t="str">
            <v>农村基础设施建设</v>
          </cell>
          <cell r="F78" t="str">
            <v>用于进一步做好防汛救灾中精准扶贫工作，贫困户住房保障和饮水安全保障修复等灾后重建经费</v>
          </cell>
          <cell r="G78" t="str">
            <v>2020.9.4</v>
          </cell>
          <cell r="H78" t="str">
            <v>2020.10.26</v>
          </cell>
          <cell r="I78" t="str">
            <v>解决受灾贫困户住房和饮水安全</v>
          </cell>
          <cell r="J78" t="str">
            <v>是</v>
          </cell>
          <cell r="K78" t="str">
            <v>5100000815808727</v>
          </cell>
          <cell r="L78" t="str">
            <v>武隆扶贫办发〔2020〕58号</v>
          </cell>
        </row>
        <row r="79">
          <cell r="D79" t="str">
            <v>2020年武隆区石桥乡天池村基础设施项目</v>
          </cell>
          <cell r="E79" t="str">
            <v>村基础设施</v>
          </cell>
          <cell r="F79" t="str">
            <v>改造公路1公里，新建及改造人行步道2公里，新建及改造路桥4座，新建堡坎80立方，新建水池230立方等</v>
          </cell>
          <cell r="G79">
            <v>2020.09</v>
          </cell>
          <cell r="H79">
            <v>2020.11</v>
          </cell>
          <cell r="I79" t="str">
            <v>当年开工率100%，改造公路1公里，新建及改造人行步道2公里，新建及改造路桥4座，步道卵石拼花50米，新建堡坎80立方，新建水池230立方，贫困户户均预计增收650元，受益贫困户,33户119人，工程设计使用年限10年以上，受益贫困人口满意率98%以上，对贫困户的脱贫增收起到促进作用。</v>
          </cell>
          <cell r="J79" t="str">
            <v>是</v>
          </cell>
          <cell r="K79">
            <v>234</v>
          </cell>
          <cell r="L79" t="str">
            <v>武隆扶贫办发［2020］11号</v>
          </cell>
        </row>
        <row r="80">
          <cell r="D80" t="str">
            <v>2020年武隆区石桥乡天池村人居环境改造项目</v>
          </cell>
          <cell r="E80" t="str">
            <v>村基础设施</v>
          </cell>
          <cell r="F80" t="str">
            <v>改造人居环境23户，农房环境改造900平米等</v>
          </cell>
          <cell r="G80">
            <v>2020.09</v>
          </cell>
          <cell r="H80">
            <v>2020.11</v>
          </cell>
          <cell r="I80" t="str">
            <v>当年开工率100%，改造民房21户，农房环境改造900平米、新建或改造入户院门11个，新建木栅栏1300米，院坝改造485平方米，修复古井1口,贫困户户均预计增收650元，受益贫困户,33户119人，工程设计使用年限10年以上，受益贫困人口满意率98%以上，对贫困户的脱贫增收起到促进作用。</v>
          </cell>
          <cell r="J80" t="str">
            <v>是</v>
          </cell>
          <cell r="K80">
            <v>235</v>
          </cell>
          <cell r="L80" t="str">
            <v>武隆扶贫办发［2020］11号</v>
          </cell>
        </row>
        <row r="81">
          <cell r="D81" t="str">
            <v>2020年武隆区石桥乡天池村乡村旅游及配套设施项目</v>
          </cell>
          <cell r="E81" t="str">
            <v>产业项目</v>
          </cell>
          <cell r="F81" t="str">
            <v>改造乡村旅游配套设施及周边人居环境改造约2200平米等 </v>
          </cell>
          <cell r="G81">
            <v>2020.09</v>
          </cell>
          <cell r="H81">
            <v>2020.11</v>
          </cell>
          <cell r="I81" t="str">
            <v>当年开工率100%，改造乡村旅游接待室约100平米，周边环境改造约2200平米，新建厕所1座，新建停车场1278平米，新建休闲亭6个等配套设施,贫困户户均预计增收650元，受益贫困户,33户119人，工程设计使用年限10年以上，受益贫困人口满意率98%以上，对贫困户的脱贫增收起到促进作用。</v>
          </cell>
          <cell r="J81" t="str">
            <v>是</v>
          </cell>
          <cell r="K81">
            <v>236</v>
          </cell>
          <cell r="L81" t="str">
            <v>武隆扶贫办发［2020］11号</v>
          </cell>
        </row>
        <row r="82">
          <cell r="D82" t="str">
            <v>2020年武隆区石桥乡天池村产业扶贫项目</v>
          </cell>
          <cell r="E82" t="str">
            <v>产业项目</v>
          </cell>
          <cell r="F82" t="str">
            <v>新建灌溉渠堰（管）3条450米，水产养殖1.4亩，金银花产业附属设施2处，添置捕捞设施及工具</v>
          </cell>
          <cell r="G82">
            <v>2020.09</v>
          </cell>
          <cell r="H82">
            <v>2020.11</v>
          </cell>
          <cell r="I82" t="str">
            <v>当年开工率100%，新建灌溉渠堰（管）3条450米，水产养殖1.4亩，金银花产业附属设施2处，添置捕捞设施及工具,贫困户户均预计增收650元，受益贫困户,33户119人，工程设计使用年限10年以上，受益贫困人口满意率98%以上，对贫困户的脱贫增收起到促进作用。</v>
          </cell>
          <cell r="J82" t="str">
            <v>是</v>
          </cell>
          <cell r="K82">
            <v>237</v>
          </cell>
          <cell r="L82" t="str">
            <v>武隆扶贫办发［2020］11号</v>
          </cell>
        </row>
        <row r="83">
          <cell r="D83" t="str">
            <v>2020年武隆区石桥乡天池重点贫困村产业公路加宽改造硬化项目</v>
          </cell>
          <cell r="E83" t="str">
            <v>村基础设施</v>
          </cell>
          <cell r="F83" t="str">
            <v>将新房子农业社特色林果、金银花基地1005米产业路，加宽改造至3.5米，并实施硬化</v>
          </cell>
          <cell r="G83">
            <v>2020.09</v>
          </cell>
          <cell r="H83">
            <v>2020.11</v>
          </cell>
          <cell r="I83" t="str">
            <v>当年开工率100%硬化公路1.005公里,贫困户户均预计增收600元，受益贫困户27户81人，工程设计使用年限10年以上，受益贫困人口满意率100%以上，方便沿线农民生产作业，对贫困户的脱贫增收起到促进作用。</v>
          </cell>
          <cell r="J83" t="str">
            <v>是</v>
          </cell>
          <cell r="K83">
            <v>232</v>
          </cell>
          <cell r="L83" t="str">
            <v>武隆扶贫办发［2020］47号</v>
          </cell>
        </row>
        <row r="84">
          <cell r="D84" t="str">
            <v>2020年武隆区石桥乡香龙村观音寺社道公路</v>
          </cell>
          <cell r="E84" t="str">
            <v>村基础设施</v>
          </cell>
          <cell r="F84" t="str">
            <v>硬化公路8.1公里，安保工程</v>
          </cell>
          <cell r="G84">
            <v>2020.01</v>
          </cell>
          <cell r="H84">
            <v>2020.11</v>
          </cell>
          <cell r="I84" t="str">
            <v>当年开工率100%，硬化公路8.1公里，安保工程,贫困户户均预计增收600元，受益贫困户4户14人，工程设计使用年限10年以上，受益贫困人口满意率98%以上，方便沿线农民生产作业，对贫困户的脱贫增收起到促进作用。</v>
          </cell>
          <cell r="J84" t="str">
            <v>是</v>
          </cell>
          <cell r="K84">
            <v>243</v>
          </cell>
          <cell r="L84" t="str">
            <v>武隆交通计［2020］18号</v>
          </cell>
        </row>
        <row r="85">
          <cell r="D85" t="str">
            <v>2020年武隆区石桥乡六棱村王家坪社道公路</v>
          </cell>
          <cell r="E85" t="str">
            <v>村基础设施</v>
          </cell>
          <cell r="F85" t="str">
            <v>硬化公路3.3公里，安保工程</v>
          </cell>
          <cell r="G85">
            <v>2020.01</v>
          </cell>
          <cell r="H85">
            <v>2020.11</v>
          </cell>
          <cell r="I85" t="str">
            <v>当年开工率100%，硬化公路3.3公里，安保工程,贫困户户均预计增收600元，受益贫困户4户14人，工程设计使用年限10年以上，受益贫困人口满意率98%以上，方便沿线农民生产作业，对贫困户的脱贫增收起到促进作用。</v>
          </cell>
          <cell r="J85" t="str">
            <v>是</v>
          </cell>
          <cell r="K85">
            <v>244</v>
          </cell>
          <cell r="L85" t="str">
            <v>武隆交通计［2020］18号</v>
          </cell>
        </row>
        <row r="86">
          <cell r="D86" t="str">
            <v>2020年武隆区石桥乡大坪村集体经济产业发展项目</v>
          </cell>
          <cell r="E86" t="str">
            <v>产业项目</v>
          </cell>
          <cell r="F86" t="str">
            <v>大坪村股份经济合作联合社与武隆县林业发展有限公司合股联营，种植竹笋产业，进行田间管理，包括松土、除草、配方肥，防病治虫等和扩建精品示范园建设，包括用地、松土、栽植、田间管理等环节。</v>
          </cell>
          <cell r="G86">
            <v>2020.07</v>
          </cell>
          <cell r="H86">
            <v>2020.09</v>
          </cell>
          <cell r="I86" t="str">
            <v>大坪村股份经济合作联合社与武隆县林业发展有限公司合股联营，种植竹笋产业，进行田间管理，包括松土、除草、配方肥，防病治虫等和扩建精品示范园建设，包括用地、松土、栽植、田间管理等环节</v>
          </cell>
          <cell r="J86" t="str">
            <v>是</v>
          </cell>
        </row>
        <row r="86">
          <cell r="L86" t="str">
            <v>武农发［2020］28号</v>
          </cell>
        </row>
        <row r="87">
          <cell r="D87" t="str">
            <v>2020年武隆区石桥乡贾角村贫困村集体经济发展项目</v>
          </cell>
          <cell r="E87" t="str">
            <v>产业项目</v>
          </cell>
          <cell r="F87" t="str">
            <v>集体经济发展项目及规划经村支两委研究确定入股到重庆市武隆县林业发展有限公司，与其加强合作，每年预计分红1万元</v>
          </cell>
          <cell r="G87">
            <v>2020.07</v>
          </cell>
          <cell r="H87">
            <v>2020.09</v>
          </cell>
          <cell r="I87" t="str">
            <v>种植竹笋1000亩,该项目五年建设投产后，村集体经济预计增加收入5万元，带动贫困户60户，户均增收2000元。</v>
          </cell>
          <cell r="J87" t="str">
            <v>是</v>
          </cell>
        </row>
        <row r="87">
          <cell r="L87" t="str">
            <v>武农发［2020］28号</v>
          </cell>
        </row>
        <row r="88">
          <cell r="D88" t="str">
            <v>2020年武隆区石桥乡八角村环湖林果经济项目</v>
          </cell>
          <cell r="E88" t="str">
            <v>产业项目</v>
          </cell>
          <cell r="F88" t="str">
            <v>在蔡兴坝八角村、香龙村新发展林果200亩（包括购苗和灌溉设施建设 </v>
          </cell>
          <cell r="G88">
            <v>2020.09</v>
          </cell>
          <cell r="H88">
            <v>2020.11</v>
          </cell>
          <cell r="I88" t="str">
            <v>当年开工率100%在蔡兴坝八角村、香龙村新发展林果200亩（包括购苗和灌溉设施建设 ,，贫困户户均预计增收600元，受益贫困户5户17人，工程设计使用年限10年以上，受益贫困人口满意率98%以上，对贫困户的脱贫增收起到促进作</v>
          </cell>
          <cell r="J88" t="str">
            <v>是</v>
          </cell>
          <cell r="K88">
            <v>435</v>
          </cell>
          <cell r="L88" t="str">
            <v>武隆扶贫办发[2020］58号</v>
          </cell>
        </row>
        <row r="89">
          <cell r="D89" t="str">
            <v>2020年武隆区石桥乡贾角村竹笋规模化种植项目</v>
          </cell>
          <cell r="E89" t="str">
            <v>产业项目</v>
          </cell>
          <cell r="F89" t="str">
            <v>竹笋规模化种植840亩</v>
          </cell>
          <cell r="G89">
            <v>2020.08</v>
          </cell>
          <cell r="H89">
            <v>2020.11</v>
          </cell>
          <cell r="I89" t="str">
            <v>当年开工率100%，竹笋规模化种植840亩,贫困户户均预计增收500元，受益贫困户,62户215人，工程设计使用年限10年以上，受益贫困人口满意率98%以上，对贫困户的脱贫增收起到促进作用。</v>
          </cell>
          <cell r="J89" t="str">
            <v>是</v>
          </cell>
          <cell r="K89">
            <v>255</v>
          </cell>
          <cell r="L89" t="str">
            <v>武农发［2020］64号</v>
          </cell>
        </row>
        <row r="90">
          <cell r="D90" t="str">
            <v>2020年武隆区石桥乡天池村新房子产业路项目</v>
          </cell>
          <cell r="E90" t="str">
            <v>村基础设施</v>
          </cell>
          <cell r="F90" t="str">
            <v>将新房子农业社特色林果、金银花基地2465米产业路实施加宽改造和硬化建设。一是将现有路基再加宽2米需要15万元，二是按宽4.5米的标准实施硬化建设，115.855万元。</v>
          </cell>
          <cell r="G90">
            <v>2020.09</v>
          </cell>
          <cell r="H90">
            <v>2020.11</v>
          </cell>
          <cell r="I90" t="str">
            <v>当年开工率100%硬化产业路2.465公里,贫困户户均预计增收600元，受益贫困户23户72人，工程设计使用年限10年以上，受益贫困人口满意率100%以上，方便沿线农民生产作业，对贫困户的脱贫增收起到促进作用。</v>
          </cell>
          <cell r="J90" t="str">
            <v>是</v>
          </cell>
          <cell r="K90">
            <v>520</v>
          </cell>
          <cell r="L90" t="str">
            <v>武隆扶贫办发[2020］47号</v>
          </cell>
        </row>
        <row r="91">
          <cell r="D91" t="str">
            <v>2020年武隆区石桥乡天池村农村饮水安全巩固提升工程</v>
          </cell>
          <cell r="E91" t="str">
            <v>生活条件改善</v>
          </cell>
          <cell r="F91" t="str">
            <v>新建200方水池1口，过滤池1口、安装水管1800米，水表82块</v>
          </cell>
          <cell r="G91">
            <v>2020.03</v>
          </cell>
          <cell r="H91">
            <v>2020.1</v>
          </cell>
          <cell r="I91" t="str">
            <v>新建200方水池1口，过滤池1口、安装水管1800米，水表82块,巩固提升46人饮水安全其中贫困户4户9人</v>
          </cell>
          <cell r="J91" t="str">
            <v>是</v>
          </cell>
          <cell r="K91">
            <v>202</v>
          </cell>
          <cell r="L91" t="str">
            <v>武农发［2020］28号</v>
          </cell>
        </row>
        <row r="92">
          <cell r="D92" t="str">
            <v>2020年武隆区石桥乡灾后重建项目</v>
          </cell>
          <cell r="E92" t="str">
            <v>生活条件改善</v>
          </cell>
          <cell r="F92" t="str">
            <v>用于进一步做好防汛救灾中精准扶贫工作，贫困户住房保障和饮水安全保障修复等灾后重建经费</v>
          </cell>
          <cell r="G92">
            <v>2020.09</v>
          </cell>
          <cell r="H92">
            <v>2020.11</v>
          </cell>
          <cell r="I92" t="str">
            <v>当年开工率100%，用于进一步做好防汛救灾中精准扶贫工作，贫困户住房保障和饮水安全保障修复等灾后重建经费,其中贫困户5户20人</v>
          </cell>
          <cell r="J92" t="str">
            <v>是</v>
          </cell>
        </row>
        <row r="92">
          <cell r="L92" t="str">
            <v>武隆扶贫办发[2020］58号</v>
          </cell>
        </row>
        <row r="93">
          <cell r="D93" t="str">
            <v>2020年武隆区石桥乡天池村主道公路改扩建项目</v>
          </cell>
          <cell r="E93" t="str">
            <v>村基础设施</v>
          </cell>
          <cell r="F93" t="str">
            <v>改扩建天池村主道公路约9公里，即从石桥环湖公路乌杨树起，经八角村青杠垭和龙凤桥村民小组，止于天池村大堡村民小组垭口，将现有4米宽的公路路面扩宽至5.5米，花费64万元</v>
          </cell>
          <cell r="G93">
            <v>2020.09</v>
          </cell>
          <cell r="H93">
            <v>2020.11</v>
          </cell>
          <cell r="I93" t="str">
            <v> 
完成改扩建天池村主道公路约9公里。方便出行，降低产品运输成本。</v>
          </cell>
          <cell r="J93" t="str">
            <v>是</v>
          </cell>
          <cell r="K93">
            <v>521</v>
          </cell>
          <cell r="L93" t="str">
            <v>武隆扶贫办发[2020］47号</v>
          </cell>
        </row>
        <row r="94">
          <cell r="D94" t="str">
            <v>2020年武隆区石桥乡天池村集体经济产业配套设施建设项目</v>
          </cell>
          <cell r="E94" t="str">
            <v>产业项目</v>
          </cell>
          <cell r="F94" t="str">
            <v>补助村集体经济产业用房（120平米）及配套设施建设
</v>
          </cell>
          <cell r="G94">
            <v>2020.07</v>
          </cell>
          <cell r="H94">
            <v>2020.11</v>
          </cell>
          <cell r="I94" t="str">
            <v>当年完成补助村集体经济产业用房（120平米）及配套设施建设，对贫困户的脱贫增收起到促进作用。
</v>
          </cell>
          <cell r="J94" t="str">
            <v>是</v>
          </cell>
          <cell r="K94">
            <v>254</v>
          </cell>
          <cell r="L94" t="str">
            <v>武隆扶贫办发[2020］47号</v>
          </cell>
        </row>
        <row r="95">
          <cell r="D95" t="str">
            <v>2020年武隆区石桥乡八角村人居环境精品村建设项目</v>
          </cell>
          <cell r="E95" t="str">
            <v>生活条件改善</v>
          </cell>
          <cell r="F95" t="str">
            <v>村规划编制农村生活垃圾治理，农村污水治理，村容村貌提升等</v>
          </cell>
          <cell r="G95">
            <v>2020.08</v>
          </cell>
          <cell r="H95">
            <v>2020.11</v>
          </cell>
          <cell r="I95" t="str">
            <v>完成2020年整治人居环境10户， 提升贫困户群众生活质量，同时改善全乡面貌。 </v>
          </cell>
          <cell r="J95" t="str">
            <v>是</v>
          </cell>
          <cell r="K95">
            <v>435</v>
          </cell>
          <cell r="L95" t="str">
            <v>武隆水利发[2020］141号</v>
          </cell>
        </row>
        <row r="96">
          <cell r="D96" t="str">
            <v>武隆区长坝镇鹅冠村2020年度邓家堡社道公路建设</v>
          </cell>
          <cell r="E96" t="str">
            <v>村基础设施</v>
          </cell>
          <cell r="F96" t="str">
            <v>加宽改造及硬化郑家湾接路口至干田堡共约458米，加宽至4.5米，硬化标号为C25。</v>
          </cell>
          <cell r="G96">
            <v>43879</v>
          </cell>
          <cell r="H96">
            <v>44074</v>
          </cell>
          <cell r="I96" t="str">
            <v>解决9户28人出行困难的问题贫困户2户6人</v>
          </cell>
          <cell r="J96" t="str">
            <v>是 </v>
          </cell>
          <cell r="K96">
            <v>23</v>
          </cell>
          <cell r="L96" t="str">
            <v>武隆交通计﹝2020﹞18号</v>
          </cell>
        </row>
        <row r="97">
          <cell r="D97" t="str">
            <v>武隆区长坝镇前进村2020年度盖坪公路硬化</v>
          </cell>
          <cell r="E97" t="str">
            <v>村基础设施</v>
          </cell>
          <cell r="F97" t="str">
            <v>改扩建及硬化前进村盖坪组洞梁子至梨树坪公路建设里程2.1公里，
路基宽度4.5米，
建设性质为通畅。</v>
          </cell>
          <cell r="G97">
            <v>43879</v>
          </cell>
          <cell r="H97">
            <v>44165</v>
          </cell>
          <cell r="I97" t="str">
            <v>支持农村路建设，确保完工项目验收合格，预计解决216人出行问题，其中贫困户28，对经济发展有明显的促进作用。</v>
          </cell>
          <cell r="J97" t="str">
            <v>是 </v>
          </cell>
          <cell r="K97">
            <v>22</v>
          </cell>
          <cell r="L97" t="str">
            <v>武隆交通计﹝2020﹞18号</v>
          </cell>
        </row>
        <row r="98">
          <cell r="D98" t="str">
            <v>武隆区2020年长坝镇鹅冠村香树堡人饮项目</v>
          </cell>
          <cell r="E98" t="str">
            <v>生活条件改善</v>
          </cell>
          <cell r="F98" t="str">
            <v>新建人饮水池1口，容量为200立方米，配套安装管网。</v>
          </cell>
          <cell r="G98">
            <v>43895</v>
          </cell>
          <cell r="H98">
            <v>44044</v>
          </cell>
          <cell r="I98" t="str">
            <v>有效解决香树堡组、叶家堡组老百姓的饮水问题，巩固提升,36人(其中贫困户3户、10人）</v>
          </cell>
          <cell r="J98" t="str">
            <v>是 </v>
          </cell>
          <cell r="K98">
            <v>29</v>
          </cell>
          <cell r="L98" t="str">
            <v>武隆水利发〔2020〕18号</v>
          </cell>
        </row>
        <row r="99">
          <cell r="D99" t="str">
            <v>武隆区长坝镇2020年度河东片饮水巩固提升工程</v>
          </cell>
          <cell r="E99" t="str">
            <v>生活条件改善</v>
          </cell>
          <cell r="F99" t="str">
            <v>龙洞沟水池盖板重新浇筑、更换窑罐厂减压阀及闸阀、从窑罐厂水池新增管道到石花岩、维修红光村大岩组窑坪水池100立方米、从山虎关水库安装专用管道5千米</v>
          </cell>
          <cell r="G99">
            <v>43895</v>
          </cell>
          <cell r="H99">
            <v>44074</v>
          </cell>
          <cell r="I99" t="str">
            <v>巩固提升3000人饮水，其中贫困户23户78人。</v>
          </cell>
          <cell r="J99" t="str">
            <v>是 </v>
          </cell>
          <cell r="K99">
            <v>30</v>
          </cell>
          <cell r="L99" t="str">
            <v>武隆水利发〔2020〕19号</v>
          </cell>
        </row>
        <row r="100">
          <cell r="D100" t="str">
            <v>武隆区长坝镇大元村2020年度人居环境建设项目</v>
          </cell>
          <cell r="E100" t="str">
            <v>生活条件改善</v>
          </cell>
          <cell r="F100" t="str">
            <v>农村垃圾治理、生活污水治理、村容村貌提升（入户便道、旧房整治提升、房前屋后散水、院坝、村庄绿化等）农业生产废弃物资源化利用、规划设计及实施方案编制等。</v>
          </cell>
          <cell r="G100">
            <v>43893</v>
          </cell>
          <cell r="H100">
            <v>44161</v>
          </cell>
          <cell r="I100" t="str">
            <v>改善农村、农民生活环境，为乡村振兴做铺垫。其中贫困户84户287人。</v>
          </cell>
          <cell r="J100" t="str">
            <v>是 </v>
          </cell>
          <cell r="K100">
            <v>25</v>
          </cell>
          <cell r="L100" t="str">
            <v>武农村人居环境整治办〔2020〕1号</v>
          </cell>
        </row>
        <row r="101">
          <cell r="D101" t="str">
            <v>武隆区长坝镇民主村2020年度人行便道建设</v>
          </cell>
          <cell r="E101" t="str">
            <v>村基础设施</v>
          </cell>
          <cell r="F101" t="str">
            <v>新建民主村人行便道共计15公里，宽0.8米</v>
          </cell>
          <cell r="G101">
            <v>43999</v>
          </cell>
          <cell r="H101">
            <v>44163</v>
          </cell>
          <cell r="I101" t="str">
            <v>能够有效解决该村居民出行难的问题，便于该村产业发展，带动贫困户58户182人</v>
          </cell>
          <cell r="J101" t="str">
            <v>是 </v>
          </cell>
          <cell r="K101">
            <v>31</v>
          </cell>
          <cell r="L101" t="str">
            <v>区扶贫办发【2020】47号
</v>
          </cell>
        </row>
        <row r="102">
          <cell r="D102" t="str">
            <v>武隆区长坝镇民主村2020年度犀牛湖连接赵家乡公路建设</v>
          </cell>
          <cell r="E102" t="str">
            <v>村基础设施</v>
          </cell>
          <cell r="F102" t="str">
            <v>加宽改造民主村犀牛湖至赵家乡接路口1041米公路，加宽至6.5米</v>
          </cell>
          <cell r="G102">
            <v>43999</v>
          </cell>
          <cell r="H102">
            <v>44103</v>
          </cell>
          <cell r="I102" t="str">
            <v>能够有效解决该村居民出行难的问题，吸引赵家乡方向的游客到民主村旅游，便于该村产业发展，带动贫困户30户92人。</v>
          </cell>
          <cell r="J102" t="str">
            <v>是 </v>
          </cell>
          <cell r="K102">
            <v>32</v>
          </cell>
          <cell r="L102" t="str">
            <v>区扶贫办发【2020】47号
</v>
          </cell>
        </row>
        <row r="103">
          <cell r="D103" t="str">
            <v>长坝镇2020年第二批农村饮水安全巩固提升工程</v>
          </cell>
          <cell r="E103" t="str">
            <v>生活条件改善</v>
          </cell>
          <cell r="F103" t="str">
            <v>新建200立方米水池1口、管材500米，维修水池1口</v>
          </cell>
          <cell r="G103">
            <v>44001</v>
          </cell>
          <cell r="H103">
            <v>44165</v>
          </cell>
          <cell r="I103" t="str">
            <v>巩固提升269人饮水安全</v>
          </cell>
          <cell r="J103" t="str">
            <v>是 </v>
          </cell>
          <cell r="K103">
            <v>394</v>
          </cell>
          <cell r="L103" t="str">
            <v>武隆水利发〔2020〕141号</v>
          </cell>
        </row>
        <row r="104">
          <cell r="D104" t="str">
            <v>2020年武隆区长坝镇灾后重建项目</v>
          </cell>
          <cell r="E104" t="str">
            <v>生活条件改善</v>
          </cell>
          <cell r="F104" t="str">
            <v>用于进一步做好防汛救灾中精准扶贫工作，贫困户住房保障和饮水安全保障修复等灾后重建经费</v>
          </cell>
          <cell r="G104">
            <v>44078</v>
          </cell>
          <cell r="H104">
            <v>44104</v>
          </cell>
          <cell r="I104" t="str">
            <v>解决受灾贫困户住房和饮水安全</v>
          </cell>
          <cell r="J104" t="str">
            <v>是 </v>
          </cell>
          <cell r="K104">
            <v>364</v>
          </cell>
          <cell r="L104" t="str">
            <v>武隆扶贫办发〔2020〕58号</v>
          </cell>
        </row>
        <row r="105">
          <cell r="D105" t="str">
            <v>2020年武隆区长坝镇大元村贫困村集体经济发展项目</v>
          </cell>
          <cell r="E105" t="str">
            <v>产业项目</v>
          </cell>
          <cell r="F105" t="str">
            <v>发展红薯种植1000亩，入股体经济组织与重庆禄协农业开发有限公司加工苕粉</v>
          </cell>
          <cell r="G105">
            <v>43893</v>
          </cell>
          <cell r="H105">
            <v>44061</v>
          </cell>
          <cell r="I105" t="str">
            <v>壮大本村集体经济收入。带动其中贫困户22户65人增收</v>
          </cell>
          <cell r="J105" t="str">
            <v>是 </v>
          </cell>
          <cell r="K105">
            <v>24</v>
          </cell>
          <cell r="L105" t="str">
            <v>武农发〔2020〕28号</v>
          </cell>
        </row>
        <row r="106">
          <cell r="D106" t="str">
            <v>2020年武隆区长坝镇民主村贫困村集体经济发展项目</v>
          </cell>
          <cell r="E106" t="str">
            <v>产业项目</v>
          </cell>
          <cell r="F106" t="str">
            <v>发展养殖鸽子1000只和稻田养殖400亩的鱼苗</v>
          </cell>
          <cell r="G106">
            <v>43893</v>
          </cell>
          <cell r="H106">
            <v>44098</v>
          </cell>
          <cell r="I106" t="str">
            <v>壮大本村集体经济收入。带动其中贫困户3户9人增收</v>
          </cell>
          <cell r="J106" t="str">
            <v>是 </v>
          </cell>
          <cell r="K106">
            <v>26</v>
          </cell>
          <cell r="L106" t="str">
            <v>武农发〔2020〕28号</v>
          </cell>
        </row>
        <row r="107">
          <cell r="D107" t="str">
            <v>2020年武隆区长坝镇前进村贫困村集体经济发展项目</v>
          </cell>
          <cell r="E107" t="str">
            <v>产业项目</v>
          </cell>
          <cell r="F107" t="str">
            <v>入股农家休闲山庄，包括淡水鱼养殖10亩，种植高粱60亩</v>
          </cell>
          <cell r="G107">
            <v>43893</v>
          </cell>
          <cell r="H107">
            <v>44058</v>
          </cell>
          <cell r="I107" t="str">
            <v>壮大本村集体经济收入。带动其中贫困户3户10人增收</v>
          </cell>
          <cell r="J107" t="str">
            <v>是 </v>
          </cell>
          <cell r="K107">
            <v>27</v>
          </cell>
          <cell r="L107" t="str">
            <v>武农发〔2020〕28号</v>
          </cell>
        </row>
        <row r="108">
          <cell r="D108" t="str">
            <v>2020年武隆区长坝镇胜利村贫困村集体经济发展项目</v>
          </cell>
          <cell r="E108" t="str">
            <v>产业项目</v>
          </cell>
          <cell r="F108" t="str">
            <v>种植200油葵余亩，购置榨油设备一套</v>
          </cell>
          <cell r="G108">
            <v>43893</v>
          </cell>
          <cell r="H108">
            <v>44074</v>
          </cell>
          <cell r="I108" t="str">
            <v>大力发展村集体经济，增加村集体经济收入，带动其中贫困户10户37人。</v>
          </cell>
          <cell r="J108" t="str">
            <v>是 </v>
          </cell>
          <cell r="K108">
            <v>28</v>
          </cell>
          <cell r="L108" t="str">
            <v>武农发〔2020〕28号</v>
          </cell>
        </row>
        <row r="109">
          <cell r="D109" t="str">
            <v>2020年武隆区白马镇板桥村集体经济产业发展项目</v>
          </cell>
          <cell r="E109" t="str">
            <v>产业项目</v>
          </cell>
          <cell r="F109" t="str">
            <v>入股村龙头企业重庆美山农业开发有限公司，用于发展乡村旅游民宿产业，以其民宿资产为抵押担保，建设乡村旅游接待基础设施。（现金入股固定分红3万元，入股资金50万元）</v>
          </cell>
          <cell r="G109">
            <v>2020.04</v>
          </cell>
          <cell r="H109" t="str">
            <v>2020.10</v>
          </cell>
          <cell r="I109" t="str">
            <v>项目实施后，项目村资产在保值的基础上，每年预期收入3万元。实现2020年接待乡村旅游人数1万人，实现营业收入50万元，带动当地农户2000户，其中贫困户16户78人，户均增收5000元。</v>
          </cell>
          <cell r="J109" t="str">
            <v>是</v>
          </cell>
          <cell r="K109" t="str">
            <v>5100000737101502</v>
          </cell>
          <cell r="L109" t="str">
            <v>武农发〔2020〕28号</v>
          </cell>
        </row>
        <row r="110">
          <cell r="D110" t="str">
            <v>武隆区白马镇2020年枣子公路硬化项目</v>
          </cell>
          <cell r="E110" t="str">
            <v>村基础设施</v>
          </cell>
          <cell r="F110" t="str">
            <v>硬化鱼光村枣子组牛儿湾至垃圾处理场社道路3.337km，宽3.5m，厚0.2m</v>
          </cell>
          <cell r="G110">
            <v>2020.04</v>
          </cell>
          <cell r="H110" t="str">
            <v>2020.10</v>
          </cell>
          <cell r="I110" t="str">
            <v>支持四好农村路建设，确保完工项目验收合格，预计解决128人出行问题，其中贫困户6户，24人，对经济发展有明显的促进作用。</v>
          </cell>
          <cell r="J110" t="str">
            <v>是</v>
          </cell>
          <cell r="K110" t="str">
            <v>5100000737092821</v>
          </cell>
          <cell r="L110" t="str">
            <v>武隆交通发〔2020〕85号</v>
          </cell>
        </row>
        <row r="111">
          <cell r="D111" t="str">
            <v>武隆区2020年白马镇三合公路</v>
          </cell>
          <cell r="E111" t="str">
            <v>村基础设施</v>
          </cell>
          <cell r="F111" t="str">
            <v>硬化3.547公里，路面宽4.5米</v>
          </cell>
          <cell r="G111">
            <v>2020.04</v>
          </cell>
          <cell r="H111" t="str">
            <v>2020.10</v>
          </cell>
          <cell r="I111" t="str">
            <v>支持四好农村路建设，确保完工项目验收合格，预计解决245人出行问题，其中贫困户51人，对经济发展有明显的促进作用。</v>
          </cell>
          <cell r="J111" t="str">
            <v>是</v>
          </cell>
          <cell r="K111" t="str">
            <v>5100000737714278</v>
          </cell>
          <cell r="L111" t="str">
            <v>武隆交通发〔2020〕85号</v>
          </cell>
        </row>
        <row r="112">
          <cell r="D112" t="str">
            <v>武隆区2020年白马镇杜家坝公路</v>
          </cell>
          <cell r="E112" t="str">
            <v>村基础设施</v>
          </cell>
          <cell r="F112" t="str">
            <v>硬化4.025公里，路面宽3.5米</v>
          </cell>
          <cell r="G112">
            <v>2020.04</v>
          </cell>
          <cell r="H112" t="str">
            <v>2020.10</v>
          </cell>
          <cell r="I112" t="str">
            <v>支持四好农村路建设，确保完工项目验收合格，预计解决325人出行问题，其中贫困户104人，对经济发展有明显的促进作用。</v>
          </cell>
          <cell r="J112" t="str">
            <v>是</v>
          </cell>
          <cell r="K112" t="str">
            <v>5100000737336187</v>
          </cell>
          <cell r="L112" t="str">
            <v>武隆交通发〔2020〕85号</v>
          </cell>
        </row>
        <row r="113">
          <cell r="D113" t="str">
            <v>武隆区2020年白马镇柏杨坪公路</v>
          </cell>
          <cell r="E113" t="str">
            <v>村基础设施</v>
          </cell>
          <cell r="F113" t="str">
            <v>硬化2.2公里，路面宽3.5米</v>
          </cell>
          <cell r="G113">
            <v>2020.04</v>
          </cell>
          <cell r="H113" t="str">
            <v>2020.10</v>
          </cell>
          <cell r="I113" t="str">
            <v>支持四好农村路建设，确保完工项目验收合格，预计解决142人出行问题，其中贫困户28人，对经济发展有明显的促进作用。</v>
          </cell>
          <cell r="J113" t="str">
            <v>是</v>
          </cell>
          <cell r="K113" t="str">
            <v>5100000737715913</v>
          </cell>
          <cell r="L113" t="str">
            <v>武隆交通发〔2020〕85号</v>
          </cell>
        </row>
        <row r="114">
          <cell r="D114" t="str">
            <v>武隆区白马镇2020年三溪村人饮项目</v>
          </cell>
          <cell r="E114" t="str">
            <v>生活条件改善</v>
          </cell>
          <cell r="F114" t="str">
            <v>修建水池1口200立方米，配套安装管网。</v>
          </cell>
          <cell r="G114">
            <v>2020.04</v>
          </cell>
          <cell r="H114" t="str">
            <v>2020.10</v>
          </cell>
          <cell r="I114" t="str">
            <v>实现修建蓄水池1口200立方米，配套安装管网。通过该项目的实施将有效解决该农业社31户136人季节性缺水问题，其中贫困户2户7人。</v>
          </cell>
          <cell r="J114" t="str">
            <v>是</v>
          </cell>
          <cell r="K114" t="str">
            <v>5100000733768963</v>
          </cell>
          <cell r="L114" t="str">
            <v>武隆水利发〔2020〕18号</v>
          </cell>
        </row>
        <row r="115">
          <cell r="D115" t="str">
            <v>2020年武隆区白马镇板桥村乡村振兴项目</v>
          </cell>
          <cell r="E115" t="str">
            <v>生活条件改善</v>
          </cell>
          <cell r="F115" t="str">
            <v>在板桥村实施乡村振兴项目修建人行步道2554米，宽1.5米；种植南瓜、冬瓜、莲白等300亩；进行党建阵地建设</v>
          </cell>
          <cell r="G115">
            <v>2020.04</v>
          </cell>
          <cell r="H115" t="str">
            <v>2020.10</v>
          </cell>
          <cell r="I115" t="str">
            <v>通过修建人行步道2554米，宽1.5米；种植南瓜、冬瓜、莲白等300亩；进行党建阵地建设实现乡村振兴目标，通过项目的实施有效解决贫困人口200人增收途径，达到户均增收1000元以上。</v>
          </cell>
          <cell r="J115" t="str">
            <v>是</v>
          </cell>
          <cell r="K115" t="str">
            <v>5100000771725735</v>
          </cell>
          <cell r="L115" t="str">
            <v>武农发〔2020〕28号</v>
          </cell>
        </row>
        <row r="116">
          <cell r="D116" t="str">
            <v>武隆区白马镇2020车盘村人居环境改造项目</v>
          </cell>
          <cell r="E116" t="str">
            <v>生活条件改善</v>
          </cell>
          <cell r="F116" t="str">
            <v>在车盘村实施人居环境改造项目，建设内容：居民点院坝及拆除C25硬化150平方米；车盘场镇污水管网维修100米；新建垃圾暂存房屋（长6m*宽4m*2.5m）1座；垃圾桶100个；厨房改造3户；人行道100平方米；外墙整治260平方米；檐沟整治1520米；环境改造院坝硬化7028平方米；需要提升人居环境的其他方面。</v>
          </cell>
          <cell r="G116" t="str">
            <v>2020.08</v>
          </cell>
          <cell r="H116" t="str">
            <v>2020.10</v>
          </cell>
          <cell r="I116" t="str">
            <v>项目预计在2020年10月前全部完成在车盘村实施人居环境改造项目，建设内容：居民点院坝及拆除C25硬化150平方米；车盘场镇污水管网维修100米；新建垃圾暂存房屋（长6m*宽4m*2.5m）1座；垃圾桶100个；厨房改造3户；人行道100平方米；外墙整治260平方米；檐沟整治1520米；环境改造院坝硬化7028平方米；需要提升人居环境的其他方面。通过项目的实施改善140户458人其中贫困户72户235人的人居环境问题。</v>
          </cell>
          <cell r="J116" t="str">
            <v>是</v>
          </cell>
          <cell r="K116" t="str">
            <v>5100000763727515</v>
          </cell>
          <cell r="L116" t="str">
            <v>区扶贫办发【2020】47号</v>
          </cell>
        </row>
        <row r="117">
          <cell r="D117" t="str">
            <v>白马镇2020年第二批农村饮水安全巩固提升工程</v>
          </cell>
          <cell r="E117" t="str">
            <v>生活条件改善</v>
          </cell>
          <cell r="F117" t="str">
            <v>新建水池1口100立方，新建过滤池1口，水池加盖2口，安装管网4.5km</v>
          </cell>
          <cell r="G117">
            <v>2020.04</v>
          </cell>
          <cell r="H117" t="str">
            <v>2020.10</v>
          </cell>
          <cell r="I117" t="str">
            <v> 在阳明组新修水池1口100方，铺设32水管4.5千米，通过项目的实施将有效解决142人，其中贫困人口43人的饮水问题</v>
          </cell>
          <cell r="J117" t="str">
            <v>是</v>
          </cell>
          <cell r="K117" t="str">
            <v>5100000783205859、5100000783215360</v>
          </cell>
          <cell r="L117" t="str">
            <v>武隆水利发〔2020〕141号</v>
          </cell>
        </row>
        <row r="118">
          <cell r="D118" t="str">
            <v>白马镇板桥村排涝沟建设工程</v>
          </cell>
          <cell r="E118" t="str">
            <v>生活条件改善</v>
          </cell>
          <cell r="F118" t="str">
            <v>（1）新修卷洞桥至锅底宕0.3*0.3防洪堰渠长400米（2）维修整治卷洞桥至生基坳防洪堰渠长250米（3）维修整治四合头至河边坑边防洪堰渠长1600米；（4）维修改造曹口至香树曹防洪堰渠长200米，</v>
          </cell>
          <cell r="G118">
            <v>2020.04</v>
          </cell>
          <cell r="H118" t="str">
            <v>2020.10</v>
          </cell>
          <cell r="I118" t="str">
            <v>在板桥村实施（1）新修卷洞桥至锅底宕0.3*0.3防洪堰渠长400米（2）维修整治卷洞桥至生基坳防洪堰渠长250米（3）维修整治四合头至河边坑边防洪堰渠长1600米；（4）维修改造曹口至香树曹防洪堰渠长200米。通过项目的实施解决237人，其中贫困人口21人水患影响，带动亩均粮食增产100斤左右。</v>
          </cell>
          <cell r="J118" t="str">
            <v>是</v>
          </cell>
          <cell r="K118" t="str">
            <v>5100000783222541</v>
          </cell>
          <cell r="L118" t="str">
            <v>武隆水利发〔2020〕141号</v>
          </cell>
        </row>
        <row r="119">
          <cell r="D119" t="str">
            <v>2020年武隆区白马镇灾后重建项目</v>
          </cell>
          <cell r="E119" t="str">
            <v>危房改造</v>
          </cell>
          <cell r="F119" t="str">
            <v>在鱼光村新建680米，宽1.2米，厚0.1米人行步道；对因灾受损严重和垮塌贫困户8户23人新建房屋进行补助。</v>
          </cell>
          <cell r="G119" t="str">
            <v>2020.08</v>
          </cell>
          <cell r="H119" t="str">
            <v>2020.10</v>
          </cell>
          <cell r="I119" t="str">
            <v>新建人行步道680米、新建贫困户住房8户，通过项目实施解决因灾受损贫困户8户23人安全住房及两个农业社200余人，包括贫困户10户30人的出行难问题</v>
          </cell>
          <cell r="J119" t="str">
            <v>是</v>
          </cell>
          <cell r="K119" t="str">
            <v>5100000818508677</v>
          </cell>
          <cell r="L119" t="str">
            <v>武隆扶贫办发〔2020〕58号</v>
          </cell>
        </row>
        <row r="120">
          <cell r="D120" t="str">
            <v>2020年武隆区白马镇沙台村柏杨树组大棚葡萄种植</v>
          </cell>
          <cell r="E120" t="str">
            <v>产业项目</v>
          </cell>
          <cell r="F120" t="str">
            <v>1.购买大棚膜约1万㎡；2.购买有机肥80吨；3.购买阳光玫瑰葡萄苗5000株：4.购买复合肥8吨；5.新建大棚葡萄架40亩。</v>
          </cell>
          <cell r="G120">
            <v>2020.04</v>
          </cell>
          <cell r="H120" t="str">
            <v>2020.10</v>
          </cell>
          <cell r="I120" t="str">
            <v>发展产业，促农增收，提供就地务工岗位，带动贫困户5户</v>
          </cell>
          <cell r="J120" t="str">
            <v>是</v>
          </cell>
          <cell r="K120" t="str">
            <v>5100000818527655</v>
          </cell>
          <cell r="L120" t="str">
            <v>武农发〔2020〕64号</v>
          </cell>
        </row>
        <row r="121">
          <cell r="D121" t="str">
            <v>2020年武隆区白马镇鱼光村阳光经果林种植园</v>
          </cell>
          <cell r="E121" t="str">
            <v>产业项目</v>
          </cell>
          <cell r="F121" t="str">
            <v>1.种植经果林李子桃子177亩，新品种蜂糖（李）97亩、青奈（李）30亩、锦秀黄桃和汉白桃50亩，2.修建生产便道3.5米宽泥结石2.45公里。3.翻耕所承包摞荒土地（土地治理）70亩。4.灌溉水池3个各100立方</v>
          </cell>
          <cell r="G121">
            <v>2020.04</v>
          </cell>
          <cell r="H121" t="str">
            <v>2020.10</v>
          </cell>
          <cell r="I121" t="str">
            <v>实现农村富余劳动力就近就地就业，土地入股分工；同时也能带动乡村游（赏花采果），使附近村民户均增收约500元，带动贫困户5户。</v>
          </cell>
          <cell r="J121" t="str">
            <v>是</v>
          </cell>
          <cell r="K121" t="str">
            <v>5100000818566522</v>
          </cell>
          <cell r="L121" t="str">
            <v>武农发〔2020〕64号</v>
          </cell>
        </row>
        <row r="122">
          <cell r="D122" t="str">
            <v>2020年武隆区白马镇板桥村、豹岩村白马镇农旅融合——向日葵产业带</v>
          </cell>
          <cell r="E122" t="str">
            <v>产业项目</v>
          </cell>
          <cell r="F122" t="str">
            <v>新建500亩向日葵</v>
          </cell>
          <cell r="G122">
            <v>2020.04</v>
          </cell>
          <cell r="H122" t="str">
            <v>2020.10</v>
          </cell>
          <cell r="I122" t="str">
            <v>项目完成后，带动贫困户33户增收巩固脱贫，带动周边及项目所在区域乡村旅游发展，可吸纳约20万人旅游观光。带动当地村民销售农产品等户均增收 约500元，其中贫困户33户</v>
          </cell>
          <cell r="J122" t="str">
            <v>是</v>
          </cell>
          <cell r="K122" t="str">
            <v>5100000818598462</v>
          </cell>
          <cell r="L122" t="str">
            <v>武农发〔2020〕64号</v>
          </cell>
        </row>
        <row r="123">
          <cell r="D123" t="str">
            <v>2020年武隆区白马镇杨柳村贫困村集体经济发展项目</v>
          </cell>
          <cell r="E123" t="str">
            <v>产业项目</v>
          </cell>
          <cell r="F123" t="str">
            <v>村集体经济股份联合社直接经营组织实施养殖项目2个，其中淡水鱼养殖项目7万元，蜜蜂养殖项目5万元。</v>
          </cell>
          <cell r="G123">
            <v>2020.04</v>
          </cell>
          <cell r="H123" t="str">
            <v>2020.10</v>
          </cell>
          <cell r="I123" t="str">
            <v>预计2020年12月建设完成集体经济组织，实现村集体经济组织的收益，达到贫困地区贫困人口加入村集体经济组织人数67人，实现村集体经济增收3万元，解决集体经济无收入来源问题。</v>
          </cell>
          <cell r="J123" t="str">
            <v>是</v>
          </cell>
          <cell r="K123" t="str">
            <v>5100000733811236</v>
          </cell>
          <cell r="L123" t="str">
            <v>武农发〔2020〕28号</v>
          </cell>
        </row>
        <row r="124">
          <cell r="D124" t="str">
            <v>2020年武隆区白马镇鱼光村贫困村集体经济发展项目</v>
          </cell>
          <cell r="E124" t="str">
            <v>产业项目</v>
          </cell>
          <cell r="F124" t="str">
            <v>投入强建蔬菜种植专业合作社，成为合作社股东，发展蔬菜以及水果种植的建设；（现金入股固定分红10%，入股的资金12万元）</v>
          </cell>
          <cell r="G124">
            <v>2020.04</v>
          </cell>
          <cell r="H124" t="str">
            <v>2020.10</v>
          </cell>
          <cell r="I124" t="str">
            <v>预计2020年12月建设完成集体经济组织，实现村集体经济组织的收益，达到贫困地区贫困人口加入村集体经济组织人数70户，实现村集体经济增收1.2万元，解决集体经济无收入来源问题。</v>
          </cell>
          <cell r="J124" t="str">
            <v>是</v>
          </cell>
          <cell r="K124" t="str">
            <v>5100000733763091</v>
          </cell>
          <cell r="L124" t="str">
            <v>武农发〔2020〕28号</v>
          </cell>
        </row>
        <row r="125">
          <cell r="D125" t="str">
            <v>2020年武隆区白马镇车盘村贫困村集体经济发展项目</v>
          </cell>
          <cell r="E125" t="str">
            <v>产业项目</v>
          </cell>
          <cell r="F125" t="str">
            <v>入股《城门洞公司》，发展高山生态食用菌种植产业。（现金入股固定分红10%，入股的资金12万元）</v>
          </cell>
          <cell r="G125">
            <v>2020.04</v>
          </cell>
          <cell r="H125" t="str">
            <v>2020.10</v>
          </cell>
          <cell r="I125" t="str">
            <v>预计2020年12月建设完成集体经济组织，实现村集体经济组织的收益，达到贫困地区贫困人口加入村集体经济组织人数14户，实现村集体经济增收1.2万元，解决集体经济无收入来源问题。</v>
          </cell>
          <cell r="J125" t="str">
            <v>是</v>
          </cell>
          <cell r="K125" t="str">
            <v>5100000733818478</v>
          </cell>
          <cell r="L125" t="str">
            <v>武农发〔2020〕28号</v>
          </cell>
        </row>
        <row r="126">
          <cell r="D126" t="str">
            <v>2020年武隆区白云乡红色村人居环境示范村建设项目</v>
          </cell>
          <cell r="E126" t="str">
            <v>生活条件改善</v>
          </cell>
          <cell r="F126" t="str">
            <v>村规划编制农村生活垃圾治理，农村污水治理，村容村貌提升等</v>
          </cell>
          <cell r="G126">
            <v>2020.01</v>
          </cell>
          <cell r="H126">
            <v>2020.12</v>
          </cell>
          <cell r="I126" t="str">
            <v>着力解决红色村人居环境问题，提升环境治理能力，改善贫困户33户生活条件。</v>
          </cell>
          <cell r="J126" t="str">
            <v>是</v>
          </cell>
          <cell r="K126" t="str">
            <v>5100000800581616</v>
          </cell>
          <cell r="L126" t="str">
            <v>武农发（2020）28号</v>
          </cell>
        </row>
        <row r="127">
          <cell r="D127" t="str">
            <v>2020年武隆区白云乡红星村贫困村集体经济发展项目</v>
          </cell>
          <cell r="E127" t="str">
            <v>产业项目</v>
          </cell>
          <cell r="F127" t="str">
            <v>用于发展土鸡养殖产业，于苦竹堡组新修建鸡舍160平方左右，养殖土鸡大约1000只。</v>
          </cell>
          <cell r="G127">
            <v>2020.01</v>
          </cell>
          <cell r="H127">
            <v>2020.12</v>
          </cell>
          <cell r="I127" t="str">
            <v>大力发展村集体经济，增加村集体经济收入，带动贫困户25户增收。</v>
          </cell>
          <cell r="J127" t="str">
            <v>是</v>
          </cell>
          <cell r="K127" t="str">
            <v>5100000814790466</v>
          </cell>
          <cell r="L127" t="str">
            <v>武隆水利发（2020）141号</v>
          </cell>
        </row>
        <row r="128">
          <cell r="D128" t="str">
            <v>2020年武隆区白云乡农村饮水安全巩固提升工程</v>
          </cell>
          <cell r="E128" t="str">
            <v>村基础设施</v>
          </cell>
          <cell r="F128" t="str">
            <v>新建人饮池2口400m³，过滤池2口.其中苦竹堡1口250m³，大槽1口150m³</v>
          </cell>
          <cell r="G128">
            <v>2020.01</v>
          </cell>
          <cell r="H128">
            <v>2020.12</v>
          </cell>
          <cell r="I128" t="str">
            <v>有效解决75户人口235人，其中贫困户9户36人</v>
          </cell>
          <cell r="J128" t="str">
            <v>是</v>
          </cell>
          <cell r="K128" t="str">
            <v>5100000733650974</v>
          </cell>
          <cell r="L128" t="str">
            <v>武隆扶贫办发〔2020〕58号</v>
          </cell>
        </row>
        <row r="129">
          <cell r="D129" t="str">
            <v>2020年武隆区白云乡灾后重建项目</v>
          </cell>
          <cell r="E129" t="str">
            <v>生活条件改善</v>
          </cell>
          <cell r="F129" t="str">
            <v>一是用于红星村、红色村、莲池村人饮池建设与维修，饮水管材购置等；二是维修贫困户灾后房屋12户。</v>
          </cell>
          <cell r="G129">
            <v>2020.05</v>
          </cell>
          <cell r="H129">
            <v>2020.11</v>
          </cell>
          <cell r="I129" t="str">
            <v>解决受灾贫困户住房和饮水安全，涉及饮水安全保障贫困户3户13人，住房安全保障12户33人。</v>
          </cell>
          <cell r="J129" t="str">
            <v>是</v>
          </cell>
          <cell r="K129" t="str">
            <v>5100000736787930</v>
          </cell>
          <cell r="L129" t="str">
            <v>农业农村委（2020）63号</v>
          </cell>
        </row>
        <row r="130">
          <cell r="D130" t="str">
            <v>2020年武隆区文复乡铜锣村集体经济产业发展项目</v>
          </cell>
          <cell r="E130" t="str">
            <v>产业发展</v>
          </cell>
          <cell r="F130" t="str">
            <v>维修改造原天星小学教师宿舍楼（该小学于2004年撤并到文复小学，产权于2018年划转到铜锣村上）用于乡村旅游接待。该宿舍楼共四层12小套有32小间，共有面积480平米。另有餐厅2层共120平米，改造维修面积600平米。</v>
          </cell>
          <cell r="G130" t="str">
            <v>2020.03.03</v>
          </cell>
          <cell r="H130" t="str">
            <v>2020.10.30</v>
          </cell>
          <cell r="I130" t="str">
            <v>项目改造维修完成投入使用后，预期每年可接待游客1000人次，可实现餐饮和住宿接待收入30万元，可创造集体经济纯收益6万元左右，项目直接收益率在20%左右。还可间接带动群众发展土特产品增加收入30万元以上，带动贫困户5户19人。</v>
          </cell>
          <cell r="J130" t="str">
            <v>是</v>
          </cell>
          <cell r="K130">
            <v>274</v>
          </cell>
          <cell r="L130" t="str">
            <v>武农发〔2020〕28号</v>
          </cell>
        </row>
        <row r="131">
          <cell r="D131" t="str">
            <v>2020年武隆区文复乡夏家山至新房子公路</v>
          </cell>
          <cell r="E131" t="str">
            <v>村基础设施</v>
          </cell>
          <cell r="F131" t="str">
            <v>硬化夏家山至新房子公路0.4公里，宽4.5米，路面结构为水泥混凝土，10cm厚级配碎石基层+20cm厚C25砼面层，</v>
          </cell>
          <cell r="G131" t="str">
            <v>2020.02.18</v>
          </cell>
          <cell r="H131" t="str">
            <v>2020.12.31</v>
          </cell>
          <cell r="I131" t="str">
            <v>项目实施可解决兴隆村45人（其中贫困人口6人）的出行问题，带动李子产业发展</v>
          </cell>
          <cell r="J131" t="str">
            <v>是</v>
          </cell>
          <cell r="K131">
            <v>282</v>
          </cell>
          <cell r="L131" t="str">
            <v>武隆交通计〔2020〕18号</v>
          </cell>
        </row>
        <row r="132">
          <cell r="D132" t="str">
            <v>武隆区文复乡2020年西山村肖家盖社道路</v>
          </cell>
          <cell r="E132" t="str">
            <v>村基础设施</v>
          </cell>
          <cell r="F132" t="str">
            <v>硬化公路4公里，起于担担山，止于柏杨坪，路面宽度4.5米。</v>
          </cell>
          <cell r="G132" t="str">
            <v>2020.02.18</v>
          </cell>
          <cell r="H132" t="str">
            <v>2020.12.31</v>
          </cell>
          <cell r="I132" t="str">
            <v>预计解决西山村130人出行问题，其中贫困户40人。</v>
          </cell>
          <cell r="J132" t="str">
            <v>是</v>
          </cell>
          <cell r="K132">
            <v>256</v>
          </cell>
          <cell r="L132" t="str">
            <v>武隆交通计〔2020〕18号</v>
          </cell>
        </row>
        <row r="133">
          <cell r="D133" t="str">
            <v>武隆区文复乡2020年兴隆村半坡组社道路1</v>
          </cell>
          <cell r="E133" t="str">
            <v>村基础设施</v>
          </cell>
          <cell r="F133" t="str">
            <v>硬化公路1公里，起于叶家拐子，止于桥底湾，路面宽度4.5米。</v>
          </cell>
          <cell r="G133" t="str">
            <v>2020.02.18</v>
          </cell>
          <cell r="H133" t="str">
            <v>2020.12.31</v>
          </cell>
          <cell r="I133" t="str">
            <v>预计解决兴隆村250人出行问题，其中贫困户133人。</v>
          </cell>
          <cell r="J133" t="str">
            <v>是</v>
          </cell>
          <cell r="K133">
            <v>257</v>
          </cell>
          <cell r="L133" t="str">
            <v>武隆交通计〔2020〕18号</v>
          </cell>
        </row>
        <row r="134">
          <cell r="D134" t="str">
            <v>武隆区文复乡2020年兴隆村半坡组社道路2</v>
          </cell>
          <cell r="E134" t="str">
            <v>村基础设施</v>
          </cell>
          <cell r="F134" t="str">
            <v>硬化公路0.9公里，起于李家坝，止于风卜垭，路面宽度4.5米。</v>
          </cell>
          <cell r="G134" t="str">
            <v>2020.02.18</v>
          </cell>
          <cell r="H134" t="str">
            <v>2020.12.31</v>
          </cell>
          <cell r="I134" t="str">
            <v>预计解决兴隆村250人出行问题，其中贫困户133人。</v>
          </cell>
          <cell r="J134" t="str">
            <v>是</v>
          </cell>
          <cell r="K134">
            <v>258</v>
          </cell>
          <cell r="L134" t="str">
            <v>武隆交通计〔2020〕18号</v>
          </cell>
        </row>
        <row r="135">
          <cell r="D135" t="str">
            <v>武隆区文复乡2020年高隆村核桃坪社道路</v>
          </cell>
          <cell r="E135" t="str">
            <v>村基础设施</v>
          </cell>
          <cell r="F135" t="str">
            <v>硬化公路2.2公里，起于大河沟，止于熊光恒住处，路面宽度3.5米。</v>
          </cell>
          <cell r="G135" t="str">
            <v>2020.02.18</v>
          </cell>
          <cell r="H135" t="str">
            <v>2020.12.31</v>
          </cell>
          <cell r="I135" t="str">
            <v>预计解决高隆村180人出行问题，其中贫困户75人。</v>
          </cell>
          <cell r="J135" t="str">
            <v>是</v>
          </cell>
          <cell r="K135">
            <v>259</v>
          </cell>
          <cell r="L135" t="str">
            <v>武隆交通计〔2020〕18号</v>
          </cell>
        </row>
        <row r="136">
          <cell r="D136" t="str">
            <v>武隆区文复乡2020年高隆村韩井沟社道路</v>
          </cell>
          <cell r="E136" t="str">
            <v>村基础设施</v>
          </cell>
          <cell r="F136" t="str">
            <v>硬化公路1.9公里，起于沙坝，止于六尺坪，路面宽度4.5米。</v>
          </cell>
          <cell r="G136" t="str">
            <v>2020.02.18</v>
          </cell>
          <cell r="H136" t="str">
            <v>2020.12.31</v>
          </cell>
          <cell r="I136" t="str">
            <v>预计解决高隆村220人出行问题，其中贫困户97人。</v>
          </cell>
          <cell r="J136" t="str">
            <v>是</v>
          </cell>
          <cell r="K136">
            <v>260</v>
          </cell>
          <cell r="L136" t="str">
            <v>武隆交通计〔2020〕18号</v>
          </cell>
        </row>
        <row r="137">
          <cell r="D137" t="str">
            <v>武隆区文复乡2020年漆树村漆树塘至对门坡</v>
          </cell>
          <cell r="E137" t="str">
            <v>村基础设施</v>
          </cell>
          <cell r="F137" t="str">
            <v>硬化公路0.8公里，起于漆树塘，止于对门坡，路面宽度4.5米。</v>
          </cell>
          <cell r="G137" t="str">
            <v>2020.02.18</v>
          </cell>
          <cell r="H137" t="str">
            <v>2020.12.31</v>
          </cell>
          <cell r="I137" t="str">
            <v>预计解决漆树村80人出行问题，其中贫困户10人。</v>
          </cell>
          <cell r="J137" t="str">
            <v>是</v>
          </cell>
          <cell r="K137">
            <v>261</v>
          </cell>
          <cell r="L137" t="str">
            <v>武隆交通计〔2020〕18号</v>
          </cell>
        </row>
        <row r="138">
          <cell r="D138" t="str">
            <v>武隆区文复乡2020年漆树村漆树塘至楼子堡</v>
          </cell>
          <cell r="E138" t="str">
            <v>村基础设施</v>
          </cell>
          <cell r="F138" t="str">
            <v>硬化公路0.6公里，起于晏家湾，止于铜锣井，路面宽度4.5米。</v>
          </cell>
          <cell r="G138" t="str">
            <v>2020.02.18</v>
          </cell>
          <cell r="H138" t="str">
            <v>2020.12.31</v>
          </cell>
          <cell r="I138" t="str">
            <v>预计解决漆树村40人出行问题，其中贫困户4人。</v>
          </cell>
          <cell r="J138" t="str">
            <v>是</v>
          </cell>
          <cell r="K138">
            <v>262</v>
          </cell>
          <cell r="L138" t="str">
            <v>武隆交通计〔2020〕18号</v>
          </cell>
        </row>
        <row r="139">
          <cell r="D139" t="str">
            <v>武隆区文复乡2020年漆树村大路坪至中间户公路</v>
          </cell>
          <cell r="E139" t="str">
            <v>村基础设施</v>
          </cell>
          <cell r="F139" t="str">
            <v>硬化公路0.7公里，起于大路坪，止于中间户，路面宽度4.5米。</v>
          </cell>
          <cell r="G139" t="str">
            <v>2020.02.18</v>
          </cell>
          <cell r="H139" t="str">
            <v>2020.12.31</v>
          </cell>
          <cell r="I139" t="str">
            <v>预计解决漆树村80人出行问题，其中贫困户12人。</v>
          </cell>
          <cell r="J139" t="str">
            <v>是</v>
          </cell>
          <cell r="K139">
            <v>263</v>
          </cell>
          <cell r="L139" t="str">
            <v>武隆交通计〔2020〕18号</v>
          </cell>
        </row>
        <row r="140">
          <cell r="D140" t="str">
            <v>武隆区文复乡2020年漆树村漆树活动室至国坝子公路</v>
          </cell>
          <cell r="E140" t="str">
            <v>村基础设施</v>
          </cell>
          <cell r="F140" t="str">
            <v>硬化公路1公里，起于漆树活动室，止于国坝子，路面宽度4.5米。</v>
          </cell>
          <cell r="G140" t="str">
            <v>2020.02.18</v>
          </cell>
          <cell r="H140" t="str">
            <v>2020.12.31</v>
          </cell>
          <cell r="I140" t="str">
            <v>预计解决漆树村100人出行问题，其中贫困户25人。</v>
          </cell>
          <cell r="J140" t="str">
            <v>是</v>
          </cell>
          <cell r="K140">
            <v>264</v>
          </cell>
          <cell r="L140" t="str">
            <v>武隆交通计〔2020〕18号</v>
          </cell>
        </row>
        <row r="141">
          <cell r="D141" t="str">
            <v>武隆区文复乡2020年铜锣村坳上至白杨林公路</v>
          </cell>
          <cell r="E141" t="str">
            <v>村基础设施</v>
          </cell>
          <cell r="F141" t="str">
            <v>硬化公路2.1公里，起于坳上，止于白杨林，路面宽度4.5米。</v>
          </cell>
          <cell r="G141" t="str">
            <v>2020.02.18</v>
          </cell>
          <cell r="H141" t="str">
            <v>2020.12.31</v>
          </cell>
          <cell r="I141" t="str">
            <v>预计解决铜锣村320人出行问题，其中贫困户28人。</v>
          </cell>
          <cell r="J141" t="str">
            <v>是</v>
          </cell>
          <cell r="K141">
            <v>266</v>
          </cell>
          <cell r="L141" t="str">
            <v>武隆交通计〔2020〕18号</v>
          </cell>
        </row>
        <row r="142">
          <cell r="D142" t="str">
            <v>武隆区文复乡2020年楠木村楠木社道</v>
          </cell>
          <cell r="E142" t="str">
            <v>村基础设施</v>
          </cell>
          <cell r="F142" t="str">
            <v>硬化公路0.8公里，起于大烤房，止于韭菜林，路面宽度4.5米。</v>
          </cell>
          <cell r="G142" t="str">
            <v>2020.02.18</v>
          </cell>
          <cell r="H142" t="str">
            <v>2020.12.31</v>
          </cell>
          <cell r="I142" t="str">
            <v>预计解决楠木村60人出行问题，其中贫困户14人。</v>
          </cell>
          <cell r="J142" t="str">
            <v>是</v>
          </cell>
          <cell r="K142">
            <v>267</v>
          </cell>
          <cell r="L142" t="str">
            <v>武隆交通计〔2020〕18号</v>
          </cell>
        </row>
        <row r="143">
          <cell r="D143" t="str">
            <v>武隆区文复乡2020年兴隆村大房子排洪沟建设工程</v>
          </cell>
          <cell r="E143" t="str">
            <v>村基础设施</v>
          </cell>
          <cell r="F143" t="str">
            <v>新建排洪沟宽50cm、深70cm、长300米</v>
          </cell>
          <cell r="G143" t="str">
            <v>2020.02.16</v>
          </cell>
          <cell r="H143" t="str">
            <v>2020.04.30</v>
          </cell>
          <cell r="I143" t="str">
            <v>项目实施可改善兴隆村14户60人（其中贫困户3户9人）生活条件</v>
          </cell>
          <cell r="J143" t="str">
            <v>是</v>
          </cell>
          <cell r="K143">
            <v>281</v>
          </cell>
          <cell r="L143" t="str">
            <v>武隆扶贫办发〔2020〕11号</v>
          </cell>
        </row>
        <row r="144">
          <cell r="D144" t="str">
            <v>武隆区文复乡2020年冉家湾“天星古寨”配套建设项目</v>
          </cell>
          <cell r="E144" t="str">
            <v>村基础设施</v>
          </cell>
          <cell r="F144" t="str">
            <v>硬化“天星古寨”传统村落特色民宿项目入口至脆桃基地道路240米等项目建设</v>
          </cell>
          <cell r="G144" t="str">
            <v>2020.02.21</v>
          </cell>
          <cell r="H144" t="str">
            <v>2020.9.25</v>
          </cell>
          <cell r="I144" t="str">
            <v>项目实施可使该农业社群众种植的200多亩脆桃增收，结合附近打造的特色民宿和摄影基地，直接受益群众33户129人，其中贫困户6户24人，户均增收300元</v>
          </cell>
          <cell r="J144" t="str">
            <v>是</v>
          </cell>
          <cell r="K144">
            <v>279</v>
          </cell>
          <cell r="L144" t="str">
            <v>武隆民宗委发﹝2020﹞1号</v>
          </cell>
        </row>
        <row r="145">
          <cell r="D145" t="str">
            <v>2020年武隆区文复乡漆树村山羊养殖基地道路建设项目</v>
          </cell>
          <cell r="E145" t="str">
            <v>村基础设施</v>
          </cell>
          <cell r="F145" t="str">
            <v>硬化文复乡漆树村大屋基山羊养殖基地至主公路约350米道路，宽约3米，厚约0.2米。</v>
          </cell>
          <cell r="G145" t="str">
            <v>2020.06.18</v>
          </cell>
          <cell r="H145" t="str">
            <v>2020.10.5</v>
          </cell>
          <cell r="I145" t="str">
            <v>项目实施可解决漆树村漆树村12户53人（贫困户4户12人）的生产生活条件，带动山羊养殖产业发展，实现收入稳步增加。</v>
          </cell>
          <cell r="J145" t="str">
            <v>是</v>
          </cell>
          <cell r="K145">
            <v>280</v>
          </cell>
          <cell r="L145" t="str">
            <v>武隆民宗委发﹝2020﹞6号</v>
          </cell>
        </row>
        <row r="146">
          <cell r="D146" t="str">
            <v>武隆区文复乡2020年桐子坳人饮池</v>
          </cell>
          <cell r="E146" t="str">
            <v>生活条件改善</v>
          </cell>
          <cell r="F146" t="str">
            <v>维修桐子坳水池200立方米，对水池四壁重新维修补漏</v>
          </cell>
          <cell r="G146" t="str">
            <v>2020.03.05</v>
          </cell>
          <cell r="H146" t="str">
            <v>2020.7.30</v>
          </cell>
          <cell r="I146" t="str">
            <v>项目实施可解决高隆村受益人口84人，其中贫困户2户12人饮水安全问题</v>
          </cell>
          <cell r="J146" t="str">
            <v>是</v>
          </cell>
          <cell r="K146">
            <v>269</v>
          </cell>
          <cell r="L146" t="str">
            <v>武隆水利发〔2020〕18号</v>
          </cell>
        </row>
        <row r="147">
          <cell r="D147" t="str">
            <v>武隆区文复乡2020年铜锣村人饮项目</v>
          </cell>
          <cell r="E147" t="str">
            <v>生活条件改善</v>
          </cell>
          <cell r="F147" t="str">
            <v>新建沙湾水池300m³</v>
          </cell>
          <cell r="G147" t="str">
            <v>2020.03.05</v>
          </cell>
          <cell r="H147" t="str">
            <v>2020.7.30</v>
          </cell>
          <cell r="I147" t="str">
            <v>项目实施可巩固铜锣村14户65人(其中贫困户3户12人)饮水安全问题</v>
          </cell>
          <cell r="J147" t="str">
            <v>是</v>
          </cell>
          <cell r="K147">
            <v>277</v>
          </cell>
          <cell r="L147" t="str">
            <v>武隆水利发〔2020〕18号</v>
          </cell>
        </row>
        <row r="148">
          <cell r="D148" t="str">
            <v>武隆区文复乡2020年西山村人饮项目</v>
          </cell>
          <cell r="E148" t="str">
            <v>生活条件改善</v>
          </cell>
          <cell r="F148" t="str">
            <v>新建肖家盖、下曹、马家毛坡水池各100m³，配套安装管网</v>
          </cell>
          <cell r="G148" t="str">
            <v>2020.03.05</v>
          </cell>
          <cell r="H148" t="str">
            <v>2020.7.30</v>
          </cell>
          <cell r="I148" t="str">
            <v>项目实施可解决西山村23户83人贫困户10户32人的饮水安全问题</v>
          </cell>
          <cell r="J148" t="str">
            <v>是</v>
          </cell>
          <cell r="K148">
            <v>278</v>
          </cell>
          <cell r="L148" t="str">
            <v>武隆水利发〔2020〕18号</v>
          </cell>
        </row>
        <row r="149">
          <cell r="D149" t="str">
            <v>武隆区文复乡2020年兴隆村管网延伸</v>
          </cell>
          <cell r="E149" t="str">
            <v>生活条件改善</v>
          </cell>
          <cell r="F149" t="str">
            <v>延伸32管4500米、25管600米、20管600米</v>
          </cell>
          <cell r="G149" t="str">
            <v>2020.03.05</v>
          </cell>
          <cell r="H149" t="str">
            <v>2020.7.30</v>
          </cell>
          <cell r="I149" t="str">
            <v>项目实施可解决兴隆村52户173人（其中贫困户13户39人）饮水安全问题</v>
          </cell>
          <cell r="J149" t="str">
            <v>是</v>
          </cell>
          <cell r="K149">
            <v>271</v>
          </cell>
          <cell r="L149" t="str">
            <v>武隆水利发〔2020〕18号</v>
          </cell>
        </row>
        <row r="150">
          <cell r="D150" t="str">
            <v>2020年武隆区文复乡高隆村贫困村集体经济发展项目</v>
          </cell>
          <cell r="E150" t="str">
            <v>产业发展</v>
          </cell>
          <cell r="F150" t="str">
            <v>入股文复苗族土家族乡高隆村农村综合服务社，经营农资、农产品实现营业收入15万元，村集体每年入股分红1万元</v>
          </cell>
          <cell r="G150" t="str">
            <v>2020.03.03</v>
          </cell>
          <cell r="H150" t="str">
            <v>2020.10.30</v>
          </cell>
          <cell r="I150" t="str">
            <v>项目实施后，村集体每年入股分红1万元。经营农资、农产品实现营业收入15万元，带动当地农户34户，其中贫困户2户，户均增收1000元。</v>
          </cell>
          <cell r="J150" t="str">
            <v>是</v>
          </cell>
          <cell r="K150">
            <v>272</v>
          </cell>
          <cell r="L150" t="str">
            <v>武农发〔2020〕28号</v>
          </cell>
        </row>
        <row r="151">
          <cell r="D151" t="str">
            <v>2020年武隆区文复乡楠木村贫困村集体经济发展项目</v>
          </cell>
          <cell r="E151" t="str">
            <v>产业发展</v>
          </cell>
          <cell r="F151" t="str">
            <v>入股重庆绿扩园林绿化工程有限公司，发展油桐种植约15万株，每年实现入股分红收入1万元。</v>
          </cell>
          <cell r="G151" t="str">
            <v>2020.03.03</v>
          </cell>
          <cell r="H151" t="str">
            <v>2020.10.30</v>
          </cell>
          <cell r="I151" t="str">
            <v>项目实施后，村每年入股分红收入1万元。发展油桐苗15万株，实现营业收入22.5万元，带动当地农户32户，其中贫困户6户，户均增收1500元。</v>
          </cell>
          <cell r="J151" t="str">
            <v>是</v>
          </cell>
          <cell r="K151">
            <v>273</v>
          </cell>
          <cell r="L151" t="str">
            <v>武农发〔2020〕28号</v>
          </cell>
        </row>
        <row r="152">
          <cell r="D152" t="str">
            <v>2020年武隆区文复乡兴隆村集体经济发展项目</v>
          </cell>
          <cell r="E152" t="str">
            <v>产业发展</v>
          </cell>
          <cell r="F152" t="str">
            <v>入股12万元到武隆区华斌水果专业合作社，发展水果种植销售,实现入股分红收入1万元，</v>
          </cell>
          <cell r="G152" t="str">
            <v>2020.03.03</v>
          </cell>
          <cell r="H152" t="str">
            <v>2020.10.30</v>
          </cell>
          <cell r="I152" t="str">
            <v>项目实施后，村每年入股分红收入1万元。实现带动当地农户35户，其中贫困户5户，户均增收1000元。</v>
          </cell>
          <cell r="J152" t="str">
            <v>是</v>
          </cell>
          <cell r="K152">
            <v>275</v>
          </cell>
          <cell r="L152" t="str">
            <v>武农发〔2020〕28号</v>
          </cell>
        </row>
        <row r="153">
          <cell r="D153" t="str">
            <v>2020年武隆区文复乡兴隆村华斌水果采摘苑配套项目</v>
          </cell>
          <cell r="E153" t="str">
            <v>产业发展</v>
          </cell>
          <cell r="F153" t="str">
            <v>新建兴隆村牛帮岩华斌水果采摘苑排洪沟约1003米，其中宽0.6米、深0.8米的约823米，宽0.8米、深0.6米的约180米。 </v>
          </cell>
          <cell r="G153" t="str">
            <v>2020.06.18</v>
          </cell>
          <cell r="H153" t="str">
            <v>2020.10.30</v>
          </cell>
          <cell r="I153" t="str">
            <v>项目预计在2020年10月前全部完成。项目建设内容为在文复乡兴隆村牛帮岩农业社华斌水果采摘苑附近建设排洪沟约1003米。项目的实施，可解决附近300余亩水果基地长期以来容易被山水淹没的“顽疾”。改善附近110户群众390余人（其中贫困户29户111人）的生产生活条件，打造附近纳凉避暑、亲子采摘乡村旅游，实现乡村振兴、民族团结发展。</v>
          </cell>
          <cell r="J153" t="str">
            <v>是</v>
          </cell>
          <cell r="K153">
            <v>434</v>
          </cell>
          <cell r="L153" t="str">
            <v>武隆民宗委发﹝2020﹞6号</v>
          </cell>
        </row>
        <row r="154">
          <cell r="D154" t="str">
            <v>2020年武隆区文复乡灾后重建项目</v>
          </cell>
          <cell r="E154" t="str">
            <v>生活条件改善</v>
          </cell>
          <cell r="F154" t="str">
            <v>用于进一步做好防汛救灾中精准扶贫工作，贫困户住房保障和饮水安全保障修复等灾后重建经费</v>
          </cell>
          <cell r="G154" t="str">
            <v>2020.09.05</v>
          </cell>
          <cell r="H154" t="str">
            <v>2020.10.31</v>
          </cell>
          <cell r="I154" t="str">
            <v>解决受灾贫困户住房和饮水安全</v>
          </cell>
          <cell r="J154" t="str">
            <v>是</v>
          </cell>
          <cell r="K154">
            <v>414</v>
          </cell>
          <cell r="L154" t="str">
            <v>武隆扶贫办发〔2020〕58号</v>
          </cell>
        </row>
        <row r="155">
          <cell r="D155" t="str">
            <v>2020年武隆区土坎镇松树村集体经济产业发展项目</v>
          </cell>
          <cell r="E155" t="str">
            <v>产业项目</v>
          </cell>
          <cell r="F155" t="str">
            <v>路线全长0.877km。路基宽度4.5m，设错车道，行车道宽度4.5m，设计荷载为公路—II级。全线采用10cm厚级配碎石基层+20cm厚C25砼面层路面结构，抗弯拉强度3.5MPa。</v>
          </cell>
          <cell r="G155" t="str">
            <v>2020.3.3</v>
          </cell>
          <cell r="H155" t="str">
            <v>2020.12.31</v>
          </cell>
          <cell r="I155" t="str">
            <v>该项目建成完工后将带动建档立卡贫困户39户人口172人户均增收600元以上，受益建档立卡贫困人口满意率达98%以上。</v>
          </cell>
          <cell r="J155" t="str">
            <v>是</v>
          </cell>
          <cell r="K155" t="str">
            <v>5100000771600964</v>
          </cell>
          <cell r="L155" t="str">
            <v>武农发〔2020〕28号</v>
          </cell>
        </row>
        <row r="156">
          <cell r="D156" t="str">
            <v>2020年武隆区羊角镇特色红苕产业链绿色增效示范项目</v>
          </cell>
          <cell r="E156" t="str">
            <v>产业项目</v>
          </cell>
          <cell r="F156" t="str">
            <v>共分4个路段，路线全长3.631km。路基宽度4.5m，设错车道，行车道宽度3.5m，两侧各0.5m的路肩，设计荷载为公路—II级</v>
          </cell>
          <cell r="G156" t="str">
            <v>2020.3.3</v>
          </cell>
          <cell r="H156" t="str">
            <v>2020.12.31</v>
          </cell>
          <cell r="I156" t="str">
            <v>1.优选出适宜武隆推广种植的优良红苕品种1个；2.总结出武隆红苕绿色种植增效模式；3.带动全区红苕产业发展，带动种植万余亩；4.助推苕粉加工，带动加工50户；5.助推集体经济增收。带动3000户12000人其中贫困户400户1600人增收</v>
          </cell>
          <cell r="J156" t="str">
            <v>是</v>
          </cell>
          <cell r="K156" t="str">
            <v>5100000737729220</v>
          </cell>
          <cell r="L156" t="str">
            <v>武农发〔2020〕28号</v>
          </cell>
        </row>
        <row r="157">
          <cell r="D157" t="str">
            <v>2020年武隆区羊角镇鹅岭村集体经济产业发展项目</v>
          </cell>
          <cell r="E157" t="str">
            <v>产业项目</v>
          </cell>
          <cell r="F157" t="str">
            <v>路线全长1.103km，路线分为7个路段：主线起于小堡，止于邓家园，路线全长0.59km；支线一：路线起于邓家园路口，止于小园子，路线长0.35km；支线二：李幸福入户路，路线全长0.05km；支线三：李万志入户路，路线全长0.008km；支线四：秦永华入户路，路线全长0.014km；支线五：李双红入户路，路线全长0.056km；支线六：樊华入户路，路线全长0.035km。</v>
          </cell>
          <cell r="G157" t="str">
            <v>2020.3.3</v>
          </cell>
          <cell r="H157" t="str">
            <v>2020.12.31</v>
          </cell>
          <cell r="I157" t="str">
            <v>项目实施后，项目村在保值的基础上，月生产苕粉12吨，年生产苕粉144吨，每吨利润0.1万元，预期年纯收入14.4万元，带动本村农户416户，1488人。（其中贫困户40户，150人，户均增收4500元）</v>
          </cell>
          <cell r="J157" t="str">
            <v>是</v>
          </cell>
          <cell r="K157" t="str">
            <v>5100000737726745</v>
          </cell>
          <cell r="L157" t="str">
            <v>武农发〔2020〕28号</v>
          </cell>
        </row>
        <row r="158">
          <cell r="D158" t="str">
            <v>武隆区土坎镇2020年新坪村风吹岭至敬老院公路</v>
          </cell>
          <cell r="E158" t="str">
            <v>村基础设施建设</v>
          </cell>
          <cell r="F158" t="str">
            <v>马石公路共分13个路段，路线全长2.745km。路基宽度4.5m，设错车道，行车道宽度4.5m，设计荷载为公路—II级。全线采用10cm厚级配碎石基层+20cm厚C25砼面层路面结构，抗弯拉强度3.5MPa。</v>
          </cell>
          <cell r="G158" t="str">
            <v>2020.2.18</v>
          </cell>
          <cell r="H158" t="str">
            <v>2020.12.31</v>
          </cell>
          <cell r="I158" t="str">
            <v>支持农村路建设，确保完工项目验收合格，预计解决2196人出行问题，其中贫困户24人，对经济发展有明显的促进作用。</v>
          </cell>
          <cell r="J158" t="str">
            <v>是</v>
          </cell>
          <cell r="K158" t="str">
            <v>5100000733655037</v>
          </cell>
          <cell r="L158" t="str">
            <v>武隆交通计〔2020〕18号</v>
          </cell>
        </row>
        <row r="159">
          <cell r="D159" t="str">
            <v>2020年武隆区土坎镇关滩村青堡公路</v>
          </cell>
          <cell r="E159" t="str">
            <v>村基础设施建设</v>
          </cell>
          <cell r="F159" t="str">
            <v>共分3个路段，路线全长1.565km。路基宽度4.5m，设错车道，行车道宽度4.5m，设计荷载为公路—II级。全线采用10cm厚级配碎石基层+20cm厚C25砼面层路面结构，抗弯拉强度3.5MPa。</v>
          </cell>
          <cell r="G159" t="str">
            <v>2020.2.18</v>
          </cell>
          <cell r="H159" t="str">
            <v>2020.12.31</v>
          </cell>
          <cell r="I159" t="str">
            <v>支持农村路建设，确保完工项目验收合格，预计解决176人出行问题，其中贫困户12人，对经济发展有明显的促进作用。</v>
          </cell>
          <cell r="J159" t="str">
            <v>是</v>
          </cell>
          <cell r="K159" t="str">
            <v>5100000733715081</v>
          </cell>
          <cell r="L159" t="str">
            <v>武隆交通计〔2020〕18号</v>
          </cell>
        </row>
        <row r="160">
          <cell r="D160" t="str">
            <v>2020年武隆区羊角镇永隆村王家坝至石盆公路</v>
          </cell>
          <cell r="E160" t="str">
            <v>村基础设施建设</v>
          </cell>
          <cell r="F160" t="str">
            <v>硬化公路2.671km，路线分为2个路段：主线起于改板垭口，止于沙子岭，路线全长2.401km；支线起于沙子岭，止于铜鼓岩，路线长0.270km。</v>
          </cell>
          <cell r="G160" t="str">
            <v>2020.2.18</v>
          </cell>
          <cell r="H160" t="str">
            <v>2020.12.31</v>
          </cell>
          <cell r="I160" t="str">
            <v>解决20户86人、贫困户4户16人出行困难的问题</v>
          </cell>
          <cell r="J160" t="str">
            <v>是</v>
          </cell>
          <cell r="K160" t="str">
            <v>5100000734056044</v>
          </cell>
          <cell r="L160" t="str">
            <v>武隆交通计〔2020〕18号</v>
          </cell>
        </row>
        <row r="161">
          <cell r="D161" t="str">
            <v>2020年武隆区羊角镇青春村青铜公路</v>
          </cell>
          <cell r="E161" t="str">
            <v>村基础设施建设</v>
          </cell>
          <cell r="F161" t="str">
            <v>水泥混凝土硬化里程0.886公里。起于青龙，止于堡上。
</v>
          </cell>
          <cell r="G161" t="str">
            <v>2020.2.18</v>
          </cell>
          <cell r="H161" t="str">
            <v>2020.12.31</v>
          </cell>
          <cell r="I161" t="str">
            <v>解决160人，其中贫困户16户71人出行困难的问题</v>
          </cell>
          <cell r="J161" t="str">
            <v>是</v>
          </cell>
          <cell r="K161" t="str">
            <v>5100000734057922</v>
          </cell>
          <cell r="L161" t="str">
            <v>武隆交通计〔2020〕18号</v>
          </cell>
        </row>
        <row r="162">
          <cell r="D162" t="str">
            <v>2020年武隆区羊角镇石床村千凉公路</v>
          </cell>
          <cell r="E162" t="str">
            <v>村基础设施建设</v>
          </cell>
          <cell r="F162" t="str">
            <v>油化里程3.721公里，起于风吹岭，止于敬老院。
</v>
          </cell>
          <cell r="G162" t="str">
            <v>2020.2.18</v>
          </cell>
          <cell r="H162" t="str">
            <v>2020.12.31</v>
          </cell>
          <cell r="I162" t="str">
            <v>解决13户62人贫困户4户15人出行困难的问题</v>
          </cell>
          <cell r="J162" t="str">
            <v>是</v>
          </cell>
          <cell r="K162" t="str">
            <v>5100000734062212</v>
          </cell>
          <cell r="L162" t="str">
            <v>武隆交通计〔2020〕18号</v>
          </cell>
        </row>
        <row r="163">
          <cell r="D163" t="str">
            <v>2020年武隆区羊角镇石床村马石公路</v>
          </cell>
          <cell r="E163" t="str">
            <v>村基础设施建设</v>
          </cell>
          <cell r="F163" t="str">
            <v>共分11个路段，路线全长1.593km。路基宽度4.5m，设错车道，行车道宽度4.5m，设计荷载为公路—II级。全线采用10cm厚级配碎石基层+20cm厚C25砼面层路面结构，抗弯拉强度3.5MPa。</v>
          </cell>
          <cell r="G163" t="str">
            <v>2020.2.18</v>
          </cell>
          <cell r="H163" t="str">
            <v>2020.12.31</v>
          </cell>
          <cell r="I163" t="str">
            <v>解决25户108人出行困难的问题 贫困户3户12人 </v>
          </cell>
          <cell r="J163" t="str">
            <v>是</v>
          </cell>
          <cell r="K163" t="str">
            <v>5100000734065204</v>
          </cell>
          <cell r="L163" t="str">
            <v>武隆交通计〔2020〕18号</v>
          </cell>
        </row>
        <row r="164">
          <cell r="D164" t="str">
            <v>2020年武隆区羊角镇鹅岭村鹅岭石梁社道路</v>
          </cell>
          <cell r="E164" t="str">
            <v>村基础设施建设</v>
          </cell>
          <cell r="F164" t="str">
            <v>起于千丘榜，止于凉风垭，路线全长1.242km。路基宽度4.5m，设错车道，行车道宽度4.5m，设计荷载为公路—II级。</v>
          </cell>
          <cell r="G164" t="str">
            <v>2020.2.18</v>
          </cell>
          <cell r="H164" t="str">
            <v>2020.12.31</v>
          </cell>
          <cell r="I164" t="str">
            <v>解决32户138人出行困难的问题贫困户8户30人</v>
          </cell>
          <cell r="J164" t="str">
            <v>是</v>
          </cell>
          <cell r="K164" t="str">
            <v>5100000734067984</v>
          </cell>
          <cell r="L164" t="str">
            <v>武隆交通计〔2020〕18号</v>
          </cell>
        </row>
        <row r="165">
          <cell r="D165" t="str">
            <v>2020年武隆区羊角镇鹅岭村大湾社道路</v>
          </cell>
          <cell r="E165" t="str">
            <v>村基础设施建设</v>
          </cell>
          <cell r="F165" t="str">
            <v>共分2个路段，路段一起于岩上，止于白杨。路线长2.378km；路段二为入户路，路线0.029km。该项目路线全长2.407km。路基宽度4.5m，设错车道，行车道宽度4.5m，设计荷载为公路—II级。全线采用10cm厚级配碎石基层+20cm厚C25砼面层路面结构，抗弯拉强度3.5MPa</v>
          </cell>
          <cell r="G165" t="str">
            <v>2020.2.18</v>
          </cell>
          <cell r="H165" t="str">
            <v>2020.12.31</v>
          </cell>
          <cell r="I165" t="str">
            <v>解决24户121人出行困难的问题 贫困户3户12人 </v>
          </cell>
          <cell r="J165" t="str">
            <v>是</v>
          </cell>
          <cell r="K165" t="str">
            <v>5100000734074439</v>
          </cell>
          <cell r="L165" t="str">
            <v>武隆交通计〔2020〕18号</v>
          </cell>
        </row>
        <row r="166">
          <cell r="D166" t="str">
            <v>2020年武隆区羊角镇碑垭村白岩公路</v>
          </cell>
          <cell r="E166" t="str">
            <v>村基础设施建设</v>
          </cell>
          <cell r="F166" t="str">
            <v>减压池6口、浮球阀4个、厂区设施及进出水管网维修100米以上、石床村供水管网联通工，安装PE管网100米以上</v>
          </cell>
          <cell r="G166" t="str">
            <v>2020.2.18</v>
          </cell>
          <cell r="H166" t="str">
            <v>2020.12.31</v>
          </cell>
          <cell r="I166" t="str">
            <v>解决105出行困难的问题，方便了28户105人其中贫困户5户20人生活出行</v>
          </cell>
          <cell r="J166" t="str">
            <v>是</v>
          </cell>
          <cell r="K166" t="str">
            <v>5100000734077605</v>
          </cell>
          <cell r="L166" t="str">
            <v>武隆交通计〔2020〕18号</v>
          </cell>
        </row>
        <row r="167">
          <cell r="D167" t="str">
            <v>2020年武隆区羊角镇永隆村岩湾至大歇槽公路</v>
          </cell>
          <cell r="E167" t="str">
            <v>村基础设施建设</v>
          </cell>
          <cell r="F167" t="str">
            <v>C25砼新建水池1个100立方，安装水管850米.</v>
          </cell>
          <cell r="G167" t="str">
            <v>2020.2.18</v>
          </cell>
          <cell r="H167" t="str">
            <v>2020.12.31</v>
          </cell>
          <cell r="I167" t="str">
            <v>解决2个社31户113人、贫困户11户42人出行困难的问题</v>
          </cell>
          <cell r="J167" t="str">
            <v>是</v>
          </cell>
          <cell r="K167" t="str">
            <v>5100000734084754</v>
          </cell>
          <cell r="L167" t="str">
            <v>武隆交通计〔2020〕18号</v>
          </cell>
        </row>
        <row r="168">
          <cell r="D168" t="str">
            <v>2020年武隆区羊角镇茶岭村小堡至邓家园公路</v>
          </cell>
          <cell r="E168" t="str">
            <v>村基础设施建设</v>
          </cell>
          <cell r="F168" t="str">
            <v>入股茶岭村红苕种植专业合作社,发展种植红苕600亩。</v>
          </cell>
          <cell r="G168" t="str">
            <v>2020.2.18</v>
          </cell>
          <cell r="H168" t="str">
            <v>2020.12.31</v>
          </cell>
          <cell r="I168" t="str">
            <v>解决11户45人出行困难的问题</v>
          </cell>
          <cell r="J168" t="str">
            <v>是</v>
          </cell>
          <cell r="K168" t="str">
            <v>5100000734109282</v>
          </cell>
          <cell r="L168" t="str">
            <v>武隆交通计〔2020〕18号</v>
          </cell>
        </row>
        <row r="169">
          <cell r="D169" t="str">
            <v>2020年武隆区羊角镇碑垭村尖山公路</v>
          </cell>
          <cell r="E169" t="str">
            <v>村基础设施建设</v>
          </cell>
          <cell r="F169" t="str">
            <v>补助项目资金12万元，购买150型挖掘机一台入股重庆市禹志建筑劳务有限公司，与企业按股份协议分红增加村集体经济收入。</v>
          </cell>
          <cell r="G169" t="str">
            <v>2020.2.18</v>
          </cell>
          <cell r="H169" t="str">
            <v>2020.12.31</v>
          </cell>
          <cell r="I169" t="str">
            <v>项目可解决14户50人出行问题，其中建卡贫困户3户10人</v>
          </cell>
          <cell r="J169" t="str">
            <v>是</v>
          </cell>
          <cell r="K169" t="str">
            <v>5100000737723816</v>
          </cell>
          <cell r="L169" t="str">
            <v>武隆交通计〔2020〕18号</v>
          </cell>
        </row>
        <row r="170">
          <cell r="D170" t="str">
            <v>武隆区2020羊角镇永隆村人饮安全工程</v>
          </cell>
          <cell r="E170" t="str">
            <v>村基础设施建设</v>
          </cell>
          <cell r="F170" t="str">
            <v>用于进一步做好防汛救灾中精准扶贫工作，贫困户住房保障和饮水安全保障修复等灾后重建经费</v>
          </cell>
          <cell r="G170" t="str">
            <v>2020.2.18</v>
          </cell>
          <cell r="H170" t="str">
            <v>2020.12.31</v>
          </cell>
          <cell r="I170" t="str">
            <v>项目可解决1个村74人，其中建档立卡贫困人口8人饮水安全问题。</v>
          </cell>
          <cell r="J170" t="str">
            <v>是</v>
          </cell>
          <cell r="K170" t="str">
            <v>5100000734430339</v>
          </cell>
          <cell r="L170" t="str">
            <v>武隆水利发〔2020〕18号</v>
          </cell>
        </row>
        <row r="171">
          <cell r="D171" t="str">
            <v>2020年武隆区羊角镇艳山红村乡村振兴市级示范点建设项目</v>
          </cell>
          <cell r="E171" t="str">
            <v>村基础设施建设</v>
          </cell>
          <cell r="F171" t="str">
            <v>艳山红村乡村振兴示范点打造。计划实施农村旧房提升、农村庭院改造300户，改厨、改厕66户(其中贫困户48户)。一期实施170户，二期实施130户。</v>
          </cell>
          <cell r="G171" t="str">
            <v>2020.3.3</v>
          </cell>
          <cell r="H171" t="str">
            <v>2020.12.31</v>
          </cell>
          <cell r="I171" t="str">
            <v>项目实施可使1个村1160人增加收入300元及以上，其中建档立卡贫困人口184人</v>
          </cell>
          <cell r="J171" t="str">
            <v>是</v>
          </cell>
          <cell r="K171" t="str">
            <v>5100000771760183</v>
          </cell>
          <cell r="L171" t="str">
            <v>武农发〔2020〕28号</v>
          </cell>
        </row>
        <row r="172">
          <cell r="D172" t="str">
            <v>2020年武隆区羊角镇茶岭村贫困村集体经济发展项目</v>
          </cell>
          <cell r="E172" t="str">
            <v>产业项目</v>
          </cell>
          <cell r="F172" t="str">
            <v>茶岭村成立集红苕600亩种植，苕粉收购、加工销售为一体的专业合作社，增加集体经济收入。</v>
          </cell>
          <cell r="G172" t="str">
            <v>2020.3.3</v>
          </cell>
          <cell r="H172" t="str">
            <v>2020.12.31</v>
          </cell>
          <cell r="I172" t="str">
            <v>壮大本村集体经济收入。带动其中贫困户43户186人增收</v>
          </cell>
          <cell r="J172" t="str">
            <v>是</v>
          </cell>
          <cell r="K172" t="str">
            <v>5100000734412746</v>
          </cell>
          <cell r="L172" t="str">
            <v>武农发〔2020〕28号</v>
          </cell>
        </row>
        <row r="173">
          <cell r="D173" t="str">
            <v>2020年武隆区羊角镇庙岭村贫困村集体经济发展项目</v>
          </cell>
          <cell r="E173" t="str">
            <v>产业项目</v>
          </cell>
          <cell r="F173" t="str">
            <v>补助项目资金12万元，购买150型挖掘机一台入股重庆市禹志建筑劳务有限公司，与企业按股份协议分红增加村集体经济收入。</v>
          </cell>
          <cell r="G173" t="str">
            <v>2020.3.3</v>
          </cell>
          <cell r="H173" t="str">
            <v>2020.12.31</v>
          </cell>
          <cell r="I173" t="str">
            <v>壮大本村集体经济收入。带动其中贫困户38户150人增收</v>
          </cell>
          <cell r="J173" t="str">
            <v>是</v>
          </cell>
          <cell r="K173" t="str">
            <v>5100000734423112</v>
          </cell>
          <cell r="L173" t="str">
            <v>武农发〔2020〕28号</v>
          </cell>
        </row>
        <row r="174">
          <cell r="D174" t="str">
            <v>羊角街道2020年第二批农村饮水安全巩固提升工程</v>
          </cell>
          <cell r="E174" t="str">
            <v>村基础设施建设</v>
          </cell>
          <cell r="F174" t="str">
            <v>庙岭厂区设施及进出水管网维修、石床村供水管网联通工，新建过滤池4口，减压池2口、浮球阀4个</v>
          </cell>
          <cell r="G174" t="str">
            <v>2020.6.19</v>
          </cell>
          <cell r="H174" t="str">
            <v>2020.12.31</v>
          </cell>
          <cell r="I174" t="str">
            <v>巩固提升1082人饮水安全</v>
          </cell>
          <cell r="J174" t="str">
            <v>是</v>
          </cell>
          <cell r="K174" t="str">
            <v>5100000825655749</v>
          </cell>
          <cell r="L174" t="str">
            <v>武隆水利发〔2020〕141号</v>
          </cell>
        </row>
        <row r="175">
          <cell r="D175" t="str">
            <v>2020年武隆区羊角街道灾后重建项目</v>
          </cell>
          <cell r="E175" t="str">
            <v>村基础设施建设</v>
          </cell>
          <cell r="F175" t="str">
            <v>用于进一步做好防汛救灾中精准扶贫工作，贫困户住房保障和饮水安全保障修复等灾后重建经费</v>
          </cell>
          <cell r="G175" t="str">
            <v>2020.9.4</v>
          </cell>
          <cell r="H175" t="str">
            <v>2020.12.31</v>
          </cell>
          <cell r="I175" t="str">
            <v>解决受灾贫困户住房和饮水安全</v>
          </cell>
          <cell r="J175" t="str">
            <v>是</v>
          </cell>
          <cell r="K175" t="str">
            <v>5100000825704441</v>
          </cell>
          <cell r="L175" t="str">
            <v>武隆扶贫办发〔2020〕58号</v>
          </cell>
        </row>
        <row r="176">
          <cell r="D176" t="str">
            <v>2020年武隆区羊角镇永隆村猪腰枣示范园避雨设施新建项目</v>
          </cell>
          <cell r="E176" t="str">
            <v>产业项目</v>
          </cell>
          <cell r="F176" t="str">
            <v>新建避雨棚25亩</v>
          </cell>
          <cell r="G176" t="str">
            <v>2020.3.3</v>
          </cell>
          <cell r="H176" t="str">
            <v>2020.12.31</v>
          </cell>
          <cell r="I176" t="str">
            <v>枣果产量增加20%，枣果商品率提高20%，枣果提前上市一周左右。村集体经济入股到该企业。带动户均增收500元，其中贫困户5户</v>
          </cell>
          <cell r="J176" t="str">
            <v>是</v>
          </cell>
        </row>
        <row r="177">
          <cell r="D177" t="str">
            <v>2020年武隆区鸭江镇青峰村三元村联通公路</v>
          </cell>
          <cell r="E177" t="str">
            <v>村基础设施</v>
          </cell>
          <cell r="F177" t="str">
            <v>新建青峰村纪家弯至三元村杨家弯组公路4.1公里，宽4.5米。</v>
          </cell>
          <cell r="G177" t="str">
            <v>20200216</v>
          </cell>
          <cell r="H177" t="str">
            <v>20201020</v>
          </cell>
          <cell r="I177" t="str">
            <v>完成新建公路4.1公里，宽4.5米,支持农村公路建设，确保完工项目验收合格，预计解决745人出行问题，其中贫困户64人，有效带动周边贫困户产业发展，激发贫困户产业发展积极性，促使贫困户增收，对经济发展有明显的促进作用。</v>
          </cell>
          <cell r="J177" t="str">
            <v>是</v>
          </cell>
          <cell r="K177">
            <v>278</v>
          </cell>
          <cell r="L177" t="str">
            <v>武隆交通计〔2020〕18号</v>
          </cell>
        </row>
        <row r="178">
          <cell r="D178" t="str">
            <v>2020年武隆区鸭江镇显灵村耳子山公路硬化项目</v>
          </cell>
          <cell r="E178" t="str">
            <v>村基础设施</v>
          </cell>
          <cell r="F178" t="str">
            <v>硬化显灵村大片组耳子山公路1.3公里，宽3.5米，厚0.2米。</v>
          </cell>
          <cell r="G178" t="str">
            <v>20200216</v>
          </cell>
          <cell r="H178" t="str">
            <v>20201120</v>
          </cell>
          <cell r="I178" t="str">
            <v>完成新增贫困村硬化路里程1.3公里，宽3.5米。支持农村公路建设，确保完工项目验收合格，预计解决52人出行问题，其中贫困户8人，激发贫困户产业发展积极性，促使贫困户增收，对经济发展有明显的促进作用。</v>
          </cell>
          <cell r="J178" t="str">
            <v>是</v>
          </cell>
          <cell r="K178">
            <v>279</v>
          </cell>
          <cell r="L178" t="str">
            <v>武隆交通计〔2020〕18号</v>
          </cell>
        </row>
        <row r="179">
          <cell r="D179" t="str">
            <v>2020年武隆区鸭江镇显灵村果树改良嫁接示范项目</v>
          </cell>
          <cell r="E179" t="str">
            <v>产业项目</v>
          </cell>
          <cell r="F179" t="str">
            <v>盘活显灵村现有梨园、李园，改良嫁接梨树250亩、李树200亩，促进贫困村产业发展。</v>
          </cell>
          <cell r="G179" t="str">
            <v>20200216</v>
          </cell>
          <cell r="H179" t="str">
            <v>20201219</v>
          </cell>
          <cell r="I179" t="str">
            <v>盘活显灵村现有梨园、李园，改良嫁接梨树250亩、李树200亩，促进贫困村产业发展。</v>
          </cell>
          <cell r="J179" t="str">
            <v>是</v>
          </cell>
          <cell r="K179">
            <v>281</v>
          </cell>
          <cell r="L179" t="str">
            <v>武农发〔2020〕28号</v>
          </cell>
        </row>
        <row r="180">
          <cell r="D180" t="str">
            <v>2020年武隆区鸭江镇农村饮水安全项目</v>
          </cell>
          <cell r="E180" t="str">
            <v>生活条件改善</v>
          </cell>
          <cell r="F180" t="str">
            <v>新建人饮水池4口，蓄水容积520m3；安装管引供水道8.8km。</v>
          </cell>
          <cell r="G180" t="str">
            <v>20200216</v>
          </cell>
          <cell r="H180" t="str">
            <v>20201130</v>
          </cell>
          <cell r="I180" t="str">
            <v>新建人饮水池4口，蓄水容积520m3；安装管引供水道8.8km。通过实施本项目，巩固提升119户500余人的饮水安全,其中贫困户15户52人。</v>
          </cell>
          <cell r="J180" t="str">
            <v>是</v>
          </cell>
          <cell r="K180">
            <v>282</v>
          </cell>
          <cell r="L180" t="str">
            <v>武隆水利发〔2020〕18号</v>
          </cell>
        </row>
        <row r="181">
          <cell r="D181" t="str">
            <v>2020年武隆区鸭江镇双河园村羊岩村联通公路</v>
          </cell>
          <cell r="E181" t="str">
            <v>村基础设施</v>
          </cell>
          <cell r="F181" t="str">
            <v>新建公路2.2公里，宽4.5米</v>
          </cell>
          <cell r="G181" t="str">
            <v>20200618</v>
          </cell>
          <cell r="H181" t="str">
            <v>20201130</v>
          </cell>
          <cell r="I181" t="str">
            <v>新建公路2.2公里，宽4.5米,支持农村公路建设，确保完工项目验收合格，预计解决282人出行问题，其中贫困户42人，激发贫困户内生动力，提高沿线土地使用，对经济发展有明显的促进作用。</v>
          </cell>
          <cell r="J181" t="str">
            <v>是</v>
          </cell>
          <cell r="K181">
            <v>283</v>
          </cell>
          <cell r="L181" t="str">
            <v>武隆扶贫办发〔2020〕47号</v>
          </cell>
        </row>
        <row r="182">
          <cell r="D182" t="str">
            <v>2020年武隆区鸭江镇灾后项目</v>
          </cell>
          <cell r="E182" t="str">
            <v>村基础设施</v>
          </cell>
          <cell r="F182" t="str">
            <v>2020年5月4日特大风雹自然灾害导致全镇约663户农户1317间房屋受灾，其中贫困户受损约92户138间，全镇贫困户及农户房屋附属设施遭受大量损坏，人居环境遭到极大破坏，财产遭受严重损失；全镇农作物受灾约8772亩，其中成灾面积约6281亩，绝收约3781亩。全镇农户和贫困户收入和两不愁三保障达标收到严重影响。现特申请资金用于维修受灾房屋和恢复人居环境。</v>
          </cell>
          <cell r="G182" t="str">
            <v>20200510</v>
          </cell>
          <cell r="H182" t="str">
            <v>20201231</v>
          </cell>
          <cell r="I182" t="str">
            <v> 为贫困户受损房屋约92户138间，全镇农户和贫困户收入和两不愁三保障达标，现特申请资金用于维修受灾房屋和恢复人居环境。</v>
          </cell>
          <cell r="J182" t="str">
            <v>是</v>
          </cell>
          <cell r="K182">
            <v>284</v>
          </cell>
          <cell r="L182" t="str">
            <v>武隆扶贫办发〔2020〕47号</v>
          </cell>
        </row>
        <row r="183">
          <cell r="D183" t="str">
            <v>2020年武隆区鸭江镇灾后重建项目</v>
          </cell>
          <cell r="E183" t="str">
            <v>生活条件改善</v>
          </cell>
          <cell r="F183" t="str">
            <v>1、羊岩村维修过滤池1口、人饮水池1口（容积100m3）；2、高兴村维修过滤池1口、人饮水池1口、饮用水源2处；3、保禾村维修人饮水源工程1处；
4、双河园村维修人饮水源工程1处；5、青峰村维修人饮水池3口, 安装更换损毁的DN20管9600米、DN25管2700米。</v>
          </cell>
          <cell r="G183" t="str">
            <v>20200904</v>
          </cell>
          <cell r="H183" t="str">
            <v>20201024</v>
          </cell>
          <cell r="I183" t="str">
            <v>1、羊岩村维修过滤池1口、人饮水池1口（容积100m3）；2、高兴村维修过滤池1口、人饮水池1口、饮用水源2处；3、保禾村维修人饮水源工程1处；4、双河园村维修人饮水源工程1处；5、青峰村维修人饮水池3口, 安装更换损毁的DN20管9600米、DN25管2700米。</v>
          </cell>
          <cell r="J183" t="str">
            <v>是</v>
          </cell>
          <cell r="K183">
            <v>371</v>
          </cell>
          <cell r="L183" t="str">
            <v>武隆扶贫办发〔2020〕58号</v>
          </cell>
        </row>
        <row r="184">
          <cell r="D184" t="str">
            <v>2020年武隆区鸭江镇第二批农村饮水安全巩固提升工程</v>
          </cell>
          <cell r="E184" t="str">
            <v>生活条件改善</v>
          </cell>
          <cell r="F184" t="str">
            <v>新建水池1口200方，新建过滤池4口，维修水池2口460立方</v>
          </cell>
          <cell r="G184" t="str">
            <v>20200619</v>
          </cell>
          <cell r="H184" t="str">
            <v>20201120</v>
          </cell>
          <cell r="I184" t="str">
            <v>新建水池1口200方，新建过滤池4口，维修水池2口460立方，通过实施本项目，巩固提升237户761人饮水安全，其中贫困户18户68人</v>
          </cell>
          <cell r="J184" t="str">
            <v>是</v>
          </cell>
          <cell r="K184">
            <v>392</v>
          </cell>
          <cell r="L184" t="str">
            <v>武隆水利发【2020】141号</v>
          </cell>
        </row>
        <row r="185">
          <cell r="D185" t="str">
            <v>2020年武隆区鸭江镇送月村梨园基地基础设施建设项目</v>
          </cell>
          <cell r="E185" t="str">
            <v>村基础设施</v>
          </cell>
          <cell r="F185" t="str">
            <v>梨园内硬化1.5米宽产业便道2500米 </v>
          </cell>
          <cell r="G185" t="str">
            <v>20200424</v>
          </cell>
          <cell r="H185" t="str">
            <v>20201120</v>
          </cell>
          <cell r="I185" t="str">
            <v>完成梨园内硬化1.5米宽产业便道2500米，发展产业带动贫困户增收 </v>
          </cell>
          <cell r="J185" t="str">
            <v>是</v>
          </cell>
          <cell r="K185">
            <v>403</v>
          </cell>
          <cell r="L185" t="str">
            <v>武农发〔2020〕64号</v>
          </cell>
        </row>
        <row r="186">
          <cell r="D186" t="str">
            <v>土地乡2020年第二批农村饮水安全巩固提升工程</v>
          </cell>
          <cell r="E186" t="str">
            <v>农村基础设施建设</v>
          </cell>
          <cell r="F186" t="str">
            <v>新建水池4口250方，配套过滤池4口</v>
          </cell>
          <cell r="G186">
            <v>44001</v>
          </cell>
          <cell r="H186">
            <v>44166</v>
          </cell>
          <cell r="I186" t="str">
            <v>巩固提升91人饮水安全其中贫困3户11人。</v>
          </cell>
          <cell r="J186" t="str">
            <v>是</v>
          </cell>
          <cell r="K186" t="str">
            <v>5100000818534758</v>
          </cell>
          <cell r="L186" t="str">
            <v>武隆水利发〔2020〕141号</v>
          </cell>
        </row>
        <row r="187">
          <cell r="D187" t="str">
            <v>2020年武隆区土地乡小岩村贫困村集体经济发展项目</v>
          </cell>
          <cell r="E187" t="str">
            <v>农业生产发展</v>
          </cell>
          <cell r="F187" t="str">
            <v>入股重庆市武隆区鹏翔农业发展有限公司，主要用于添置设施设备以扩大养殖规模，按照公司+村集体经济组织+农户的发展模式，产业带动型。</v>
          </cell>
          <cell r="G187">
            <v>43893</v>
          </cell>
          <cell r="H187">
            <v>44166</v>
          </cell>
          <cell r="I187" t="str">
            <v>推动全村集体经济增长，带动贫困户15人致富。</v>
          </cell>
          <cell r="J187" t="str">
            <v>是</v>
          </cell>
          <cell r="K187" t="str">
            <v>5100000733726390</v>
          </cell>
          <cell r="L187" t="str">
            <v>武农发〔2020〕28号</v>
          </cell>
        </row>
        <row r="188">
          <cell r="D188" t="str">
            <v>2020年武隆区土地乡加宽改造小岩村环槽至沿河村麻二坪公路</v>
          </cell>
          <cell r="E188" t="str">
            <v>农村基础设施建设</v>
          </cell>
          <cell r="F188" t="str">
            <v>加宽改造土地乡小岩村环槽至沿河村麻二坪公路2.3公里，宽5.5米</v>
          </cell>
          <cell r="G188">
            <v>43999</v>
          </cell>
          <cell r="H188">
            <v>44075</v>
          </cell>
          <cell r="I188" t="str">
            <v>恢复交通，解决部分群众出行困难的问题</v>
          </cell>
          <cell r="J188" t="str">
            <v>是</v>
          </cell>
          <cell r="K188" t="str">
            <v>5100000783069838</v>
          </cell>
          <cell r="L188" t="str">
            <v>区扶贫办发【2020】47号</v>
          </cell>
        </row>
        <row r="189">
          <cell r="D189" t="str">
            <v>2020年武隆区土地乡灾后重建项目</v>
          </cell>
          <cell r="E189" t="str">
            <v>农村基础设施建设</v>
          </cell>
          <cell r="F189" t="str">
            <v>用于进一步做好防汛救灾中精准扶贫工作，贫困户住房保障和饮水安全保障修复等灾后重建经费</v>
          </cell>
          <cell r="G189">
            <v>44078</v>
          </cell>
          <cell r="H189">
            <v>44105</v>
          </cell>
          <cell r="I189" t="str">
            <v>解决受灾贫困户住房和饮水安全</v>
          </cell>
          <cell r="J189" t="str">
            <v>是</v>
          </cell>
          <cell r="K189" t="str">
            <v>5100000814787223</v>
          </cell>
          <cell r="L189" t="str">
            <v>区扶贫办发【2020】58号</v>
          </cell>
        </row>
        <row r="190">
          <cell r="D190" t="str">
            <v>2020年武隆区土地乡小岩村人居环境示范村建设项目</v>
          </cell>
          <cell r="E190" t="str">
            <v>农村基础设施建设</v>
          </cell>
          <cell r="F190" t="str">
            <v>村规划编制农村生活垃圾治理，农村污水治理，村容村貌提升等</v>
          </cell>
          <cell r="G190">
            <v>43893</v>
          </cell>
          <cell r="H190">
            <v>44166</v>
          </cell>
          <cell r="I190" t="str">
            <v>通过人居环境整治项目的实施，村容村貌得到综合提升改造，生活垃圾、生活污水得到有效处理，环境得到了有效的改善。</v>
          </cell>
          <cell r="J190" t="str">
            <v>是</v>
          </cell>
          <cell r="K190" t="str">
            <v>5100000885038201</v>
          </cell>
          <cell r="L190" t="str">
            <v>武农村人居环境整治办〔2020〕1号</v>
          </cell>
        </row>
        <row r="191">
          <cell r="D191" t="str">
            <v>土地乡重点贫困村六井村香沟塘桥2018年水利扶贫建设项目</v>
          </cell>
          <cell r="E191" t="str">
            <v>农村基础设施建设</v>
          </cell>
          <cell r="F191" t="str">
            <v>新建香沟过路塘0.031公里</v>
          </cell>
          <cell r="G191">
            <v>44092</v>
          </cell>
          <cell r="H191">
            <v>44166</v>
          </cell>
          <cell r="I191" t="str">
            <v>解决2000人的出行安全，其中贫困人口50人。</v>
          </cell>
          <cell r="J191" t="str">
            <v>是</v>
          </cell>
          <cell r="K191" t="str">
            <v>5100000848294210</v>
          </cell>
          <cell r="L191" t="str">
            <v>武隆涉农统筹整合办〔2020〕17号</v>
          </cell>
        </row>
        <row r="192">
          <cell r="D192" t="str">
            <v>2020年武隆区浩口乡邹家村度大楠路</v>
          </cell>
          <cell r="E192" t="str">
            <v>村基础设施</v>
          </cell>
          <cell r="F192" t="str">
            <v>改扩建公路1.3公里、宽3.5米、厚20cm水泥混凝土路面，建设性质为通畅。</v>
          </cell>
          <cell r="G192" t="str">
            <v>2020.2.18</v>
          </cell>
          <cell r="H192" t="str">
            <v>2020.10.22</v>
          </cell>
          <cell r="I192" t="str">
            <v>项目实施可解决邹家村25人（其中贫困人口8人）出行问题，该项目可持续发生效益10年及以上。</v>
          </cell>
          <cell r="J192" t="str">
            <v>是</v>
          </cell>
          <cell r="K192">
            <v>85</v>
          </cell>
          <cell r="L192" t="str">
            <v>武隆交通计﹝2020﹞18号</v>
          </cell>
        </row>
        <row r="193">
          <cell r="D193" t="str">
            <v>2020年武隆区浩口乡浩口村泡桐湾老鹰茶种植基础设施项目</v>
          </cell>
          <cell r="E193" t="str">
            <v>产业项目</v>
          </cell>
          <cell r="F193" t="str">
            <v>　新建硬化产业路350米，新建并硬化产业步道5000米。</v>
          </cell>
          <cell r="G193" t="str">
            <v>2020.6.15</v>
          </cell>
          <cell r="H193" t="str">
            <v>2020.11.1</v>
          </cell>
          <cell r="I193" t="str">
            <v>2020年完成项目100%，质量合格率100%，项目完成及时率100%，贫困户户均预计增收200元，受益贫困户,6户17人，工程设计使用年限10年以上，受益贫困人口满意率98%以上，对贫困户的脱贫增收起到促进作用。</v>
          </cell>
          <cell r="J193" t="str">
            <v>是</v>
          </cell>
          <cell r="K193">
            <v>86</v>
          </cell>
          <cell r="L193" t="str">
            <v> 武农发〔2020〕92号</v>
          </cell>
        </row>
        <row r="194">
          <cell r="D194" t="str">
            <v>2020年武隆区浩口乡何家村集体经济产业发展项目</v>
          </cell>
          <cell r="E194" t="str">
            <v>产业项目</v>
          </cell>
          <cell r="F194" t="str">
            <v>新建生产加工车间120平方米，仓库120平方米。购置生产成套设备1台，检验化验设备1套，配电设备1套。</v>
          </cell>
          <cell r="G194" t="str">
            <v>2020.3.3</v>
          </cell>
          <cell r="H194" t="str">
            <v>2020.12.3</v>
          </cell>
          <cell r="I194" t="str">
            <v>2020年完成100%，质量合格率100%，项目完成及时率100%，贫困户户均预计增收300元，受益贫困户,61户251人，工程设计使用年限10年以上，受益贫困人口满意率98%以上，对贫困户的脱贫增收起到促进作用。</v>
          </cell>
          <cell r="J194" t="str">
            <v>是</v>
          </cell>
          <cell r="K194">
            <v>88</v>
          </cell>
          <cell r="L194" t="str">
            <v>武农发﹝2020﹞28号</v>
          </cell>
        </row>
        <row r="195">
          <cell r="D195" t="str">
            <v>2020年武隆区浩口乡落心村贫困村集体经济发展项目</v>
          </cell>
          <cell r="E195" t="str">
            <v>产业项目</v>
          </cell>
          <cell r="F195" t="str">
            <v>12万元入股重庆市武隆区林草发畜禽养殖专业合作社，养殖肉牛60头。</v>
          </cell>
          <cell r="G195" t="str">
            <v>2020.3.3</v>
          </cell>
          <cell r="H195" t="str">
            <v>2020.9.1</v>
          </cell>
          <cell r="I195" t="str">
            <v>2020年完成100%，质量合格率100%，项目完成及时率100%，贫困户户均预计增收2100元，受益贫困户,61户224人，工程设计使用年限10年以上，受益贫困人口满意率98%以上，对贫困户的脱贫增收起到促进作用。</v>
          </cell>
          <cell r="J195" t="str">
            <v>是</v>
          </cell>
          <cell r="K195">
            <v>89</v>
          </cell>
          <cell r="L195" t="str">
            <v>武农发﹝2020﹞28号</v>
          </cell>
        </row>
        <row r="196">
          <cell r="D196" t="str">
            <v>2020年武隆区浩口乡三汇村贫困村集体经济发展项目</v>
          </cell>
          <cell r="E196" t="str">
            <v>产业项目</v>
          </cell>
          <cell r="F196" t="str">
            <v>种植冬瓜100亩、养殖龙虾1万尾，</v>
          </cell>
          <cell r="G196" t="str">
            <v>2020.3.3</v>
          </cell>
          <cell r="H196" t="str">
            <v>2020.9.1</v>
          </cell>
          <cell r="I196" t="str">
            <v>2020年完成100%，质量合格率100%，项目完成及时率100%，贫困户户均预计增收1500元，受益贫困户,61户231人，工程设计使用年限10年以上，受益贫困人口满意率98%以上，对贫困户的脱贫增收起到促进作用。</v>
          </cell>
          <cell r="J196" t="str">
            <v>是</v>
          </cell>
          <cell r="K196">
            <v>90</v>
          </cell>
          <cell r="L196" t="str">
            <v>武农发﹝2020﹞28号</v>
          </cell>
        </row>
        <row r="197">
          <cell r="D197" t="str">
            <v>2020年武隆区浩口乡蜡染（非遗传承）产业扶贫项目</v>
          </cell>
          <cell r="E197" t="str">
            <v>产业项目</v>
          </cell>
          <cell r="F197" t="str">
            <v>完成12个非遗产品开发，稳定就业人数达20人，增加全村25户经济收入户均500元。</v>
          </cell>
          <cell r="G197" t="str">
            <v>2020.2.21</v>
          </cell>
          <cell r="H197" t="str">
            <v>2020.12.30</v>
          </cell>
          <cell r="I197" t="str">
            <v>2020年完成项目100%，质量合格率100%，项目完成及时率100%，贫困户户均预计增收500元，受益贫困户,5户5人，工程设计使用年限10年以上，受益贫困人口满意率98%以上，对贫困户的脱贫增收起到促进作用。</v>
          </cell>
          <cell r="J197" t="str">
            <v>是</v>
          </cell>
          <cell r="K197">
            <v>91</v>
          </cell>
          <cell r="L197" t="str">
            <v>武隆民宗委发﹝2020﹞1号</v>
          </cell>
        </row>
        <row r="198">
          <cell r="D198" t="str">
            <v>2020年武隆区浩口乡何家村长岩公路</v>
          </cell>
          <cell r="E198" t="str">
            <v>村基础设施</v>
          </cell>
          <cell r="F198" t="str">
            <v>改扩建公路5.5公里、宽4.5米、厚20cm水泥混凝土路面，建设性质为通畅。</v>
          </cell>
          <cell r="G198" t="str">
            <v>2020.2.18</v>
          </cell>
          <cell r="H198" t="str">
            <v>2020.9.16</v>
          </cell>
          <cell r="I198" t="str">
            <v>项目实施可解决何家村167人（其中贫困人口42人）出行问题，该项目可持续发生效益10年及以上。</v>
          </cell>
          <cell r="J198" t="str">
            <v>是</v>
          </cell>
          <cell r="K198">
            <v>92</v>
          </cell>
          <cell r="L198" t="str">
            <v>武隆交通发﹝2020﹞132号</v>
          </cell>
        </row>
        <row r="199">
          <cell r="D199" t="str">
            <v>2020年武隆区浩口乡落心村社道公路沉降修复及安全防护设施安装</v>
          </cell>
          <cell r="E199" t="str">
            <v>村基础设施</v>
          </cell>
          <cell r="F199" t="str">
            <v>1、社道公路沉降修复3334m³,2、安全防护设施安装2公里。</v>
          </cell>
          <cell r="G199" t="str">
            <v>2020.6.17</v>
          </cell>
          <cell r="H199" t="str">
            <v>2020.12.30</v>
          </cell>
          <cell r="I199" t="str">
            <v>2020年完成100％，及时完工率100％，质量合格率100％。贫困户户均增收500元，该项目可持续发生效益10年及以上。</v>
          </cell>
          <cell r="J199" t="str">
            <v>是</v>
          </cell>
          <cell r="K199">
            <v>93</v>
          </cell>
          <cell r="L199" t="str">
            <v>区扶贫办发【2020】47号
</v>
          </cell>
        </row>
        <row r="200">
          <cell r="D200" t="str">
            <v>2020年武隆区浩口乡落心村聚居点人居环境综合整治</v>
          </cell>
          <cell r="E200" t="str">
            <v>生活条件改善</v>
          </cell>
          <cell r="F200" t="str">
            <v>人居环境整治243户，其中贫困户61户（旧房整治、垃圾收运、污水治理等）。</v>
          </cell>
          <cell r="G200" t="str">
            <v>2020.6.17</v>
          </cell>
          <cell r="H200" t="str">
            <v>2020.12.30</v>
          </cell>
          <cell r="I200" t="str">
            <v>2020年完成100％，及时完工率100％，质量合格率100％，贫困户户均增收200元，该项目可持续发生效益5年及以上。</v>
          </cell>
          <cell r="J200" t="str">
            <v>是</v>
          </cell>
          <cell r="K200">
            <v>95</v>
          </cell>
          <cell r="L200" t="str">
            <v>区扶贫办发【2020】47号
</v>
          </cell>
        </row>
        <row r="201">
          <cell r="D201" t="str">
            <v>2020年武隆区浩口乡灾后重建项目</v>
          </cell>
          <cell r="E201" t="str">
            <v>生活条件改善</v>
          </cell>
          <cell r="F201" t="str">
            <v>用于进一步做好防汛救灾中精准扶贫工作，贫困户住房保障和饮水安全保障修复等灾后重建经费</v>
          </cell>
          <cell r="G201" t="str">
            <v>2020.9.4</v>
          </cell>
          <cell r="H201" t="str">
            <v>2020.12.30</v>
          </cell>
          <cell r="I201" t="str">
            <v>解决受灾贫困户住房和饮水安全</v>
          </cell>
          <cell r="J201" t="str">
            <v>是</v>
          </cell>
          <cell r="K201">
            <v>388</v>
          </cell>
          <cell r="L201" t="str">
            <v>区扶贫办发【2020】58号
</v>
          </cell>
        </row>
        <row r="202">
          <cell r="D202" t="str">
            <v>2020年武隆区浩口乡第二批农村饮水安全巩固提升工程</v>
          </cell>
          <cell r="E202" t="str">
            <v>生活条件改善</v>
          </cell>
          <cell r="F202" t="str">
            <v>维修水池2口70立方，新建过滤池13口</v>
          </cell>
          <cell r="G202" t="str">
            <v>2020.6.19</v>
          </cell>
          <cell r="H202" t="str">
            <v>2020.12.30</v>
          </cell>
          <cell r="I202" t="str">
            <v>2020年完成100％，及时完工率100％，质量合格率100％，贫困户3户13人受益。该项目可持续发生效益10年及以上。</v>
          </cell>
          <cell r="J202" t="str">
            <v>是</v>
          </cell>
          <cell r="K202">
            <v>405</v>
          </cell>
          <cell r="L202" t="str">
            <v>武隆水利发〔2020〕41号</v>
          </cell>
        </row>
        <row r="203">
          <cell r="D203" t="str">
            <v>沧沟乡2020年第二批农村饮水安全巩固提升工程</v>
          </cell>
          <cell r="E203" t="str">
            <v>生活条件改善</v>
          </cell>
          <cell r="F203" t="str">
            <v>新建200m³碗水坝水池1口，配套完善管网、新建200m³杉树坪水池1口。</v>
          </cell>
          <cell r="G203">
            <v>2020.09</v>
          </cell>
          <cell r="H203" t="str">
            <v>2020.10</v>
          </cell>
          <cell r="I203" t="str">
            <v>2020年完成建设任务，新建200m³水池2口，配套完善管网，项目竣工验收合格率达100%，项目完工及时率100%，水池补助20万元，减少建档立卡贫困户用水成本100元，受益建档立卡贫困户21人，设计使用年限≥10年，受益建档立卡贫困户满意度98%以上</v>
          </cell>
          <cell r="J203" t="str">
            <v>是</v>
          </cell>
          <cell r="K203">
            <v>401</v>
          </cell>
          <cell r="L203" t="str">
            <v>武隆水利发〔2020〕141号</v>
          </cell>
        </row>
        <row r="204">
          <cell r="D204" t="str">
            <v>2020年武隆区沧沟乡大水村贫困村集体经济发展项目</v>
          </cell>
          <cell r="E204" t="str">
            <v>产业项目</v>
          </cell>
          <cell r="F204" t="str">
            <v>发展村集体经济新种植糯玉米120亩。</v>
          </cell>
          <cell r="G204">
            <v>2020.03</v>
          </cell>
          <cell r="H204">
            <v>2020.08</v>
          </cell>
          <cell r="I204" t="str">
            <v>补助玉米种植面积≥120亩，植物作物成活率≥95%，项目完工及时率100%，作物种植亩均补助标准1000元/亩，特殊产业带动增加贫困人口收入4万元，受益建档立卡贫困户32人，农业科技改善耕地面积120亩，受益建档立卡贫困人口满意率95%以上。</v>
          </cell>
          <cell r="J204" t="str">
            <v>是</v>
          </cell>
          <cell r="K204">
            <v>15</v>
          </cell>
          <cell r="L204" t="str">
            <v>武农发〔2020〕28号</v>
          </cell>
        </row>
        <row r="205">
          <cell r="D205" t="str">
            <v>2020年武隆区沧沟乡青杠村内子槽公路硬化项目</v>
          </cell>
          <cell r="E205" t="str">
            <v>村基础设施</v>
          </cell>
          <cell r="F205" t="str">
            <v>按3.5米的标准改扩建并硬化打杵坳至内子槽公路0.65km。</v>
          </cell>
          <cell r="G205">
            <v>2020.09</v>
          </cell>
          <cell r="H205" t="str">
            <v>2020.10</v>
          </cell>
          <cell r="I205" t="str">
            <v>新建公路3公里，项目验收合格率100%，项目完成及时率≥90%，道路补助标准37万元/公里，改善，带动农业产量增加100斤/亩，设计使用年限≥10年，受益建档立卡贫困人口满意率95%以上</v>
          </cell>
          <cell r="J205" t="str">
            <v>是</v>
          </cell>
          <cell r="K205">
            <v>19</v>
          </cell>
          <cell r="L205" t="str">
            <v>区扶贫办发【2020】47号</v>
          </cell>
        </row>
        <row r="206">
          <cell r="D206" t="str">
            <v>2020年武隆区沧沟乡沧沟村堡青公路</v>
          </cell>
          <cell r="E206" t="str">
            <v>村基础设施</v>
          </cell>
          <cell r="F206" t="str">
            <v>将原有的3.5米宽的硬化路共计5.4公里，加宽1米，达到4.5米宽的标准。</v>
          </cell>
          <cell r="G206">
            <v>2020.04</v>
          </cell>
          <cell r="H206" t="str">
            <v>2020.10</v>
          </cell>
          <cell r="I206" t="str">
            <v>贫困村入户改造6.5公里，项目竣工验收合格率达100%，项目完工及时率100%，道路补助标准37万元/公里，减少建档立卡贫困户出行成本10元，受益贫困户328人，其中贫困户26人，道路使用年限≥10年，受益建档立卡贫困户满意度98%以上。</v>
          </cell>
          <cell r="J206" t="str">
            <v>是</v>
          </cell>
          <cell r="K206">
            <v>17</v>
          </cell>
          <cell r="L206" t="str">
            <v>区扶贫办发【2020】47号</v>
          </cell>
        </row>
        <row r="207">
          <cell r="D207" t="str">
            <v>2020年武隆区沧沟乡大田村庙嘴公路项目</v>
          </cell>
          <cell r="E207" t="str">
            <v>村基础设施</v>
          </cell>
          <cell r="F207" t="str">
            <v>按5.5米宽的标准新(扩)建猫金塘到庙嘴公路3.8km。</v>
          </cell>
          <cell r="G207">
            <v>2020.09</v>
          </cell>
          <cell r="H207" t="str">
            <v>2020.10</v>
          </cell>
          <cell r="I207" t="str">
            <v>改扩建公路3.6公里，项目竣工验收合格率达100%，项目完工及时率100%，道路补助标准37万元/公里，生产条件改善，带动农业产量增加100斤/亩，受益贫困户346人，其中贫困户86人，道路使用年限≥10年，受益建档立卡贫困户满意度98%以上。</v>
          </cell>
          <cell r="J207" t="str">
            <v>是</v>
          </cell>
          <cell r="K207">
            <v>18</v>
          </cell>
          <cell r="L207" t="str">
            <v>区扶贫办发【2020】47号</v>
          </cell>
        </row>
        <row r="208">
          <cell r="D208" t="str">
            <v>2020年武隆区沧沟乡青杠村通大槽公路改造项目</v>
          </cell>
          <cell r="E208" t="str">
            <v>村基础设施</v>
          </cell>
          <cell r="F208" t="str">
            <v>按4.5米的标准加宽改造并硬化通大槽1.1km。</v>
          </cell>
          <cell r="G208">
            <v>2020.09</v>
          </cell>
          <cell r="H208" t="str">
            <v>2020.10</v>
          </cell>
          <cell r="I208" t="str">
            <v>改扩建公路1.1公里，项目竣工验收合格率达100%，项目完工及时率100%，道路补助标准70万元，减少建档立卡贫困户出行成本10元，受益贫困户41人，其中贫困户12人，道路使用年限≥10年，受益建档立卡贫困户满意度98%以上</v>
          </cell>
          <cell r="J208" t="str">
            <v>是</v>
          </cell>
          <cell r="K208">
            <v>21</v>
          </cell>
          <cell r="L208" t="str">
            <v>区扶贫办发【2020】47号</v>
          </cell>
        </row>
        <row r="209">
          <cell r="D209" t="str">
            <v>2020年武隆区沧沟乡青杠村拓展训练乡村旅游产业项目</v>
          </cell>
          <cell r="E209" t="str">
            <v>产业项目</v>
          </cell>
          <cell r="F209" t="str">
            <v>1.新建人行步道主道约550米，连通小路便道，砌筑堡坎约30立方等；安装防护围网，清理平整体验基地范围内场地；
2.建设“沧沟陶艺”简易体验棚约90平米，安装围栏、水电等</v>
          </cell>
          <cell r="G209">
            <v>2020.03</v>
          </cell>
          <cell r="H209" t="str">
            <v>2020.10</v>
          </cell>
          <cell r="I209" t="str">
            <v>能丰富青杠村“古渡驿站”乡村旅游业态，达到游客引流，带动人气的作用，带动周边10余户农户种养殖及乡村旅游产业发展；项目建设时，周边农户可就近务工获得报酬；项目建成后，能增加就业岗位3个以上，同时增加村集体经济收入，带动本村附近贫困户12户38人增收。。</v>
          </cell>
          <cell r="J209" t="str">
            <v>是</v>
          </cell>
          <cell r="K209">
            <v>14</v>
          </cell>
          <cell r="L209" t="str">
            <v>武隆文旅委发〔2020〕12号 </v>
          </cell>
        </row>
        <row r="210">
          <cell r="D210" t="str">
            <v>2020年武隆区沧沟乡灾后重建项目</v>
          </cell>
          <cell r="E210" t="str">
            <v>生活条件改善</v>
          </cell>
          <cell r="F210" t="str">
            <v>用于进一步做好防汛救灾中精准扶贫工作，贫困户住房保障和饮水安全保障修复等灾后重建经费。</v>
          </cell>
          <cell r="G210">
            <v>2020.08</v>
          </cell>
          <cell r="H210" t="str">
            <v>2020.10</v>
          </cell>
          <cell r="I210" t="str">
            <v>解决受灾贫困户住房和饮水安全</v>
          </cell>
          <cell r="J210" t="str">
            <v>是</v>
          </cell>
          <cell r="K210">
            <v>360</v>
          </cell>
          <cell r="L210" t="str">
            <v>区扶贫办发【2020】58号</v>
          </cell>
        </row>
        <row r="211">
          <cell r="D211" t="str">
            <v>2020年武隆区沧沟乡西瓜基地建设</v>
          </cell>
          <cell r="E211" t="str">
            <v>产业项目</v>
          </cell>
          <cell r="F211" t="str">
            <v>种植西瓜400亩</v>
          </cell>
          <cell r="G211">
            <v>2020.03</v>
          </cell>
          <cell r="H211">
            <v>2020.08</v>
          </cell>
          <cell r="I211" t="str">
            <v>发展沧沟乡特色产业，带动农户增收200户，其中贫困户20户。</v>
          </cell>
          <cell r="J211" t="str">
            <v>是</v>
          </cell>
          <cell r="K211">
            <v>419</v>
          </cell>
          <cell r="L211" t="str">
            <v>武隆涉农统筹整合办〔2020〕14号</v>
          </cell>
        </row>
        <row r="212">
          <cell r="D212" t="str">
            <v>2020年武隆区沧沟乡大田村乡村旅游示范点人居环境建设项目</v>
          </cell>
          <cell r="E212" t="str">
            <v>生活条件改善</v>
          </cell>
          <cell r="F212" t="str">
            <v>村规划编制农村生活垃圾治理，农村污水治理，村容村貌提升等</v>
          </cell>
          <cell r="G212">
            <v>2020.06</v>
          </cell>
          <cell r="H212">
            <v>2020.12</v>
          </cell>
          <cell r="I212" t="str">
            <v>通过人居环境整治项目的实施，村容村貌得到综合提升改造，生活垃圾、生活污水得到有效处理，环境得到了有效的改善。</v>
          </cell>
          <cell r="J212" t="str">
            <v>是</v>
          </cell>
          <cell r="K212">
            <v>449</v>
          </cell>
          <cell r="L212" t="str">
            <v>武人居环境整治组办【2020】36号</v>
          </cell>
        </row>
        <row r="213">
          <cell r="D213" t="str">
            <v>2020年度武隆区和顺镇清水塘村花院村民小组金竹湾社道公路建设项目</v>
          </cell>
          <cell r="E213" t="str">
            <v>村基础设施</v>
          </cell>
          <cell r="F213" t="str">
            <v>硬化长3公里、厚0.2米、宽3.5米水泥路。</v>
          </cell>
          <cell r="G213">
            <v>2020.02</v>
          </cell>
          <cell r="H213">
            <v>2020.09</v>
          </cell>
          <cell r="I213" t="str">
            <v>2020年完成100%，完成设计、启动，硬化3公里，并完成结算。贫困户户均预计增收500元，受益贫困户2户9人，工程设计使用年限10年以上，受益贫困人口满意率达100%，方便沿线农民生产作业，对贫困户的脱贫增收起到促进作用。</v>
          </cell>
          <cell r="J213" t="str">
            <v>是</v>
          </cell>
        </row>
        <row r="213">
          <cell r="L213" t="str">
            <v>武隆交通局〔2020〕18号</v>
          </cell>
        </row>
        <row r="214">
          <cell r="D214" t="str">
            <v>2020年和顺镇核桃坪村自力、丁木社公路</v>
          </cell>
          <cell r="E214" t="str">
            <v>村基础设施</v>
          </cell>
          <cell r="F214" t="str">
            <v>两个社硬化长4.4公里，厚0.2米，宽4.5米。</v>
          </cell>
          <cell r="G214">
            <v>2020.02</v>
          </cell>
          <cell r="H214">
            <v>2020.09</v>
          </cell>
          <cell r="I214" t="str">
            <v>2020年完成100%，硬化公路4.4公里，质量合格率100%，项目完成及时率100%，道路补助标准40万元/公里，减少建档立卡贫困户出行成本每人每年100元，受益贫困户5户16人，工程设计使用年限10年以上，受益贫困人口满意率达100%，方便沿线农民生产作业，对贫困户的脱贫增收起到促进作用。</v>
          </cell>
          <cell r="J214" t="str">
            <v>是</v>
          </cell>
        </row>
        <row r="214">
          <cell r="L214" t="str">
            <v>武隆交通局〔2020〕18号</v>
          </cell>
        </row>
        <row r="215">
          <cell r="D215" t="str">
            <v>2020年武隆区和顺镇金坪村湾里公路</v>
          </cell>
          <cell r="E215" t="str">
            <v>村基础设施</v>
          </cell>
          <cell r="F215" t="str">
            <v>新硬化硬化公路里程1.7公里</v>
          </cell>
          <cell r="G215">
            <v>2020.02</v>
          </cell>
          <cell r="H215">
            <v>2020.06</v>
          </cell>
          <cell r="I215" t="str">
            <v>解决周围15户36人（贫困户4户8人）出行难问题</v>
          </cell>
          <cell r="J215" t="str">
            <v>是</v>
          </cell>
        </row>
        <row r="215">
          <cell r="L215" t="str">
            <v>武隆交通局〔2020〕18号</v>
          </cell>
        </row>
        <row r="216">
          <cell r="D216" t="str">
            <v>2020年武隆区和顺镇金坪村田家垭口路</v>
          </cell>
          <cell r="E216" t="str">
            <v>村基础设施</v>
          </cell>
          <cell r="F216" t="str">
            <v>新硬化硬化公路里程2公里</v>
          </cell>
          <cell r="G216">
            <v>2020.02</v>
          </cell>
          <cell r="H216">
            <v>2020.06</v>
          </cell>
          <cell r="I216" t="str">
            <v>解决周围8户26人（贫困户2户4人）出行难问题</v>
          </cell>
          <cell r="J216" t="str">
            <v>是</v>
          </cell>
          <cell r="K216" t="str">
            <v>S20195713</v>
          </cell>
          <cell r="L216" t="str">
            <v>武隆交通局〔2020〕18号</v>
          </cell>
        </row>
        <row r="217">
          <cell r="D217" t="str">
            <v>武隆区和顺镇2020年沙子坨村黄家屋基公路</v>
          </cell>
          <cell r="E217" t="str">
            <v>村基础设施</v>
          </cell>
          <cell r="F217" t="str">
            <v>新建硬化公路1.75公里、宽3.5米。</v>
          </cell>
          <cell r="G217">
            <v>2020.02</v>
          </cell>
          <cell r="H217">
            <v>2020.08</v>
          </cell>
          <cell r="I217" t="str">
            <v>解决周围35户132人（贫困户1户2人）出行难问题</v>
          </cell>
          <cell r="J217" t="str">
            <v>是</v>
          </cell>
        </row>
        <row r="217">
          <cell r="L217" t="str">
            <v>武隆交通局〔2020〕18号</v>
          </cell>
        </row>
        <row r="218">
          <cell r="D218" t="str">
            <v>2020年武隆区和顺镇周家山村贫困村集体经济发展项目</v>
          </cell>
          <cell r="E218" t="str">
            <v>产业项目</v>
          </cell>
          <cell r="F218" t="str">
            <v>新建游客接待用房170平方米；新建楼梯间一层。</v>
          </cell>
          <cell r="G218">
            <v>2020.03</v>
          </cell>
          <cell r="H218">
            <v>2020.09</v>
          </cell>
          <cell r="I218" t="str">
            <v>大力发展村集体经济，增加村集体经济收入，带动330户1049人（贫困户25户65人）发展产业，增加收入</v>
          </cell>
          <cell r="J218" t="str">
            <v>是</v>
          </cell>
        </row>
        <row r="218">
          <cell r="L218" t="str">
            <v>武农发〔2020〕28号</v>
          </cell>
        </row>
        <row r="219">
          <cell r="D219" t="str">
            <v>2020年武隆区和顺镇海螺村贫困村集体经济发展项目</v>
          </cell>
          <cell r="E219" t="str">
            <v>产业项目</v>
          </cell>
          <cell r="F219" t="str">
            <v>修建冻库100平方米</v>
          </cell>
          <cell r="G219">
            <v>2020.03</v>
          </cell>
          <cell r="H219">
            <v>2020.09</v>
          </cell>
          <cell r="I219" t="str">
            <v>大力发展村集体经济，增加村集体经济收入，带动106户292人（贫困户16户35人）发展产业，增加收入</v>
          </cell>
          <cell r="J219" t="str">
            <v>是</v>
          </cell>
        </row>
        <row r="219">
          <cell r="L219" t="str">
            <v>武农发〔2020〕28号</v>
          </cell>
        </row>
        <row r="220">
          <cell r="D220" t="str">
            <v>2020年度武隆区和顺镇打蕨村壮大集体经济建设项目</v>
          </cell>
          <cell r="E220" t="str">
            <v>产业项目</v>
          </cell>
          <cell r="F220" t="str">
            <v>建设产业用房约500平方米，用于出租，发展村集体经济。 </v>
          </cell>
          <cell r="G220">
            <v>2020.06</v>
          </cell>
          <cell r="H220">
            <v>2020.12</v>
          </cell>
          <cell r="I220" t="str">
            <v>2020年完成100%，建设接待用房约500平方米，受益农户330户1075人（其中建档立卡贫困户17户42人），工程设计使用年限10年以上，受益贫困人口满意率达100%，壮大集体经济，增加330户1075人（建档立卡贫困户17户42人）收入。</v>
          </cell>
          <cell r="J220" t="str">
            <v>是</v>
          </cell>
          <cell r="K220" t="str">
            <v>S20201399 </v>
          </cell>
          <cell r="L220" t="str">
            <v>武隆扶贫办发〔2020〕47号</v>
          </cell>
        </row>
        <row r="221">
          <cell r="D221" t="str">
            <v>2020年武隆区和顺镇弹子村弹子组村公路改造项目</v>
          </cell>
          <cell r="E221" t="str">
            <v>村基础设施</v>
          </cell>
          <cell r="F221" t="str">
            <v>改造村公路650米，平均宽6.5米。</v>
          </cell>
          <cell r="G221">
            <v>2020.06</v>
          </cell>
          <cell r="H221">
            <v>2020.12</v>
          </cell>
          <cell r="I221" t="str">
            <v>2020年完成100%，改造公路650米，质量合格率100%，项目完成及时率100%，道路补助标准76.9万元/公里，受益贫困户63户203人，工程设计使用年限10年以上，受益贫困人口满意率达100%，方便沿线农民生产作业，对贫困户的脱贫增收起到促进作用。</v>
          </cell>
          <cell r="J221" t="str">
            <v>是</v>
          </cell>
          <cell r="K221" t="str">
            <v>S20201398</v>
          </cell>
          <cell r="L221" t="str">
            <v>武隆扶贫办发〔2020〕47号</v>
          </cell>
        </row>
        <row r="222">
          <cell r="D222" t="str">
            <v>2020年度和顺镇周家山村新田湾沟渠改造建设项目</v>
          </cell>
          <cell r="E222" t="str">
            <v>村基础设施</v>
          </cell>
          <cell r="F222" t="str">
            <v>1、排洪沟渠道总长200米、宽5米、深2米，两边沟渠堡坎（混泥土片石）长200米、深2米、厚1米，沟底：长200米、厚0.2米、宽2米；2、风井拦沟堡坎（混泥土片石）长30米、高3米、厚1米。</v>
          </cell>
          <cell r="G222">
            <v>2020.02</v>
          </cell>
          <cell r="H222">
            <v>2020.06</v>
          </cell>
          <cell r="I222" t="str">
            <v>2020年完成100%，沟渠改造200米，质量合格率100%，项目完成及时率100%，改造沟渠补助标准0.19万元/米，受益贫困户5户11人，工程设计使用年限10年以上，受益贫困人口满意率达100%，方便沿线农民生产作业，对贫困户的脱贫增收起到促进作用。</v>
          </cell>
          <cell r="J222" t="str">
            <v>是</v>
          </cell>
          <cell r="K222" t="str">
            <v>S20195052</v>
          </cell>
          <cell r="L222" t="str">
            <v>武隆扶贫办发〔2020〕11号</v>
          </cell>
        </row>
        <row r="223">
          <cell r="D223" t="str">
            <v>2020年武隆区和顺镇灾后重建项目</v>
          </cell>
          <cell r="E223" t="str">
            <v>生活条件改善</v>
          </cell>
          <cell r="F223" t="str">
            <v>用于进一步做好防汛救灾中精准扶贫工作，贫困户住房保障和饮水安全保障修复等灾后重建经费</v>
          </cell>
          <cell r="G223">
            <v>2020.09</v>
          </cell>
          <cell r="H223">
            <v>2020.1</v>
          </cell>
          <cell r="I223" t="str">
            <v>解决受灾贫困户住房和饮水安全</v>
          </cell>
          <cell r="J223" t="str">
            <v>是</v>
          </cell>
        </row>
        <row r="223">
          <cell r="L223" t="str">
            <v>武隆扶贫办发〔2020〕58号</v>
          </cell>
        </row>
        <row r="224">
          <cell r="D224" t="str">
            <v>2020年武隆区平桥镇高屋村贫困村集体经济发展项目</v>
          </cell>
          <cell r="E224" t="str">
            <v>产业项目</v>
          </cell>
          <cell r="F224" t="str">
            <v>种植红薯400亩</v>
          </cell>
          <cell r="G224" t="str">
            <v>2020.2.16</v>
          </cell>
          <cell r="H224">
            <v>2020.12</v>
          </cell>
          <cell r="I224" t="str">
            <v>对通过土地入股的农户，实现每年400元/亩的稳定收入；对参与种植的农户实现每年600元/亩的稳定收入。林下套种红薯预计每亩年产2000斤，按照当前市价5角/斤，每亩可收入1000元。</v>
          </cell>
          <cell r="J224" t="str">
            <v>是</v>
          </cell>
          <cell r="K224">
            <v>195</v>
          </cell>
          <cell r="L224" t="str">
            <v>武隆涉农统筹整合办〔2020〕3 号</v>
          </cell>
        </row>
        <row r="225">
          <cell r="D225" t="str">
            <v>2020年武隆区平桥镇红隆村贫困村集体经济发展项目</v>
          </cell>
          <cell r="E225" t="str">
            <v>产业项目</v>
          </cell>
          <cell r="F225" t="str">
            <v>引进种植特色水果红果参20亩；种植桑树20亩。</v>
          </cell>
          <cell r="G225" t="str">
            <v>2020.2.16</v>
          </cell>
          <cell r="H225">
            <v>2020.12</v>
          </cell>
          <cell r="I225" t="str">
            <v>预计目标：第一年亩产200斤，总产量3600斤，基地年产值3.6万元，净利润1.5万元；第二年亩产400斤，总产量7200斤，基地年产值7.2万元，净利润8万元；第三年亩产500斤，总产量9000斤，产值20万元，净利润10万元。直接带动40余户村民(贫困户9户)就地就近务工，同时增加村集体经济收入。</v>
          </cell>
          <cell r="J225" t="str">
            <v>是</v>
          </cell>
          <cell r="K225">
            <v>196</v>
          </cell>
          <cell r="L225" t="str">
            <v>武隆涉农统筹整合办〔2020〕3 号</v>
          </cell>
        </row>
        <row r="226">
          <cell r="D226" t="str">
            <v>2020年武隆区平桥镇乌杨村贫困村集体经济发展项目</v>
          </cell>
          <cell r="E226" t="str">
            <v>产业项目</v>
          </cell>
          <cell r="F226" t="str">
            <v>种植蚕桑400亩</v>
          </cell>
          <cell r="G226" t="str">
            <v>2020.2.16</v>
          </cell>
          <cell r="H226">
            <v>2020.12</v>
          </cell>
          <cell r="I226" t="str">
            <v>对通过土地入股的农户，实现每年400元/亩的稳定收入；对参与种植的农户实现每年600元/亩的稳定收入。预计每亩年产1000斤，按照当前市价4角/斤，每亩可收入400元。</v>
          </cell>
          <cell r="J226" t="str">
            <v>是</v>
          </cell>
          <cell r="K226">
            <v>197</v>
          </cell>
          <cell r="L226" t="str">
            <v>武隆涉农统筹整合办〔2020〕3 号</v>
          </cell>
        </row>
        <row r="227">
          <cell r="D227" t="str">
            <v>2020年武隆区平桥镇龙园村产业基地联通公路</v>
          </cell>
          <cell r="E227" t="str">
            <v>村基础设施</v>
          </cell>
          <cell r="F227" t="str">
            <v>建设里程长2.6公里，路基宽度3.5米，
建设性质为通畅。C25砼浇筑路面20cm厚。</v>
          </cell>
          <cell r="G227" t="str">
            <v>2020.6.17</v>
          </cell>
          <cell r="H227">
            <v>2020.12</v>
          </cell>
          <cell r="I227" t="str">
            <v>2019年完成规划设计，2020年完成100%，硬化公路2.6公里；质量合格率100%；项目完成及时率100%；道路补助标准37万元/公里；受益贫困户49户176人；工程设计使用年限10年以上；受益贫困人口满意率100%；通过改善交通条件，方便1095人其中贫困户172人生活出行并降低农产品运输成本。</v>
          </cell>
          <cell r="J227" t="str">
            <v>是</v>
          </cell>
          <cell r="K227">
            <v>198</v>
          </cell>
          <cell r="L227" t="str">
            <v>武隆扶贫办发〔2020〕47号</v>
          </cell>
        </row>
        <row r="228">
          <cell r="D228" t="str">
            <v>2020年武隆区平桥镇乌杨村联通公路</v>
          </cell>
          <cell r="E228" t="str">
            <v>村基础设施</v>
          </cell>
          <cell r="F228" t="str">
            <v>建设里程长4公里，路基宽度3.5米，
建设性质为通畅。C25砼浇筑路面20cm厚。</v>
          </cell>
          <cell r="G228" t="str">
            <v>2020.6.17</v>
          </cell>
          <cell r="H228">
            <v>2020.12</v>
          </cell>
          <cell r="I228" t="str">
            <v>2019年完成规划设计，2020年完成100%，硬化公路4公里；质量合格率100%；项目完成及时率100%；道路补助标准37万元/公里；受益贫困户24户96人；工程设计使用年限10年以上；受益贫困人口满意率100%；通过改善交通条件，方便892人其中贫困户96人生活出行并降低农产品运输成本。</v>
          </cell>
          <cell r="J228" t="str">
            <v>是</v>
          </cell>
          <cell r="K228">
            <v>199</v>
          </cell>
          <cell r="L228" t="str">
            <v>武隆扶贫办发〔2020〕47号</v>
          </cell>
        </row>
        <row r="229">
          <cell r="D229" t="str">
            <v>2020年武隆区平桥镇灾后重建项目</v>
          </cell>
          <cell r="E229" t="str">
            <v>生活条件改善</v>
          </cell>
          <cell r="F229" t="str">
            <v>用于进一步做好防汛救灾中精准扶贫工作，贫困户住房保障和饮水安全保障修复等灾后重建经费</v>
          </cell>
          <cell r="G229" t="str">
            <v>2020.9.4</v>
          </cell>
          <cell r="H229">
            <v>2020.11</v>
          </cell>
          <cell r="I229" t="str">
            <v>解决受灾贫困户住房和饮水安全</v>
          </cell>
          <cell r="J229" t="str">
            <v>是</v>
          </cell>
          <cell r="K229">
            <v>372</v>
          </cell>
          <cell r="L229" t="str">
            <v>武隆扶贫办发〔2020〕58号</v>
          </cell>
        </row>
        <row r="230">
          <cell r="D230" t="str">
            <v>2020年武隆区平桥镇第二批农村饮水安全巩固提升工程</v>
          </cell>
          <cell r="E230" t="str">
            <v>生活条件改善</v>
          </cell>
          <cell r="F230" t="str">
            <v>新建水池6口1100立方，过滤池5口，安装管道24.2km。</v>
          </cell>
          <cell r="G230" t="str">
            <v>2020.6.19</v>
          </cell>
          <cell r="H230">
            <v>2020.12</v>
          </cell>
          <cell r="I230" t="str">
            <v>2020年1月5日前项目申报完成；2020年11月30日完工。新建水池6口1100立方，过滤池5口，安装管道24.2km。受益贫困户40户142人；工程设计使用年限10年以上；受益贫困人口满意率100%；通过改善饮水等基础设施条件，提升550人其中贫困户142人安全饮水条件，解决饮水难问题。</v>
          </cell>
          <cell r="J230" t="str">
            <v>是</v>
          </cell>
          <cell r="K230">
            <v>389</v>
          </cell>
          <cell r="L230" t="str">
            <v>武隆水利发〔2020〕141号</v>
          </cell>
        </row>
        <row r="231">
          <cell r="D231" t="str">
            <v>2020年武隆区平桥镇平胜村高家沟组香料加工厂建设项目</v>
          </cell>
          <cell r="E231" t="str">
            <v>产业项目</v>
          </cell>
          <cell r="F231" t="str">
            <v>1搭建厂房（钢架）棚5000平米；2.场地平场，开挖回填土方5000方；3.场地浇筑混凝土500平米；4.购买安装重庆昭泰农机有限公司，型号5HSG16，规格16m³烘干设备10套；5.修建冻库400平米；6.围墙1300平方。</v>
          </cell>
          <cell r="G231" t="str">
            <v>2020.9.2</v>
          </cell>
          <cell r="H231">
            <v>2020.12</v>
          </cell>
          <cell r="I231" t="str">
            <v>2020年6月1日前项目申报完成；2020年12月31日完工。1搭建厂房（钢架）棚5000平米；2.场地平场，开挖回填土方5000方；3.场地浇筑混凝土500平米；4.购买安装重庆昭泰农机有限公司，型号5HSG16，规格16m³烘干设备10套；5.修建冻库400平米；6.围墙1300平方。通过实施平胜村高家沟组香料加工厂建设项目，解决劳动力务工30个，其中当地25个，贫困户10个；带动农户增收10户，其中贫困户10户。</v>
          </cell>
          <cell r="J231" t="str">
            <v>是</v>
          </cell>
          <cell r="K231">
            <v>85</v>
          </cell>
          <cell r="L231" t="str">
            <v>武隆涉农统筹整合办〔2020〕14号</v>
          </cell>
        </row>
        <row r="232">
          <cell r="D232" t="str">
            <v>2020年武隆区平桥镇茅坪村龙高公路</v>
          </cell>
          <cell r="E232" t="str">
            <v>村基础设施</v>
          </cell>
          <cell r="F232" t="str">
            <v>建设里程长1.753公里，路基宽度3.5米，
建设性质为通畅。C25砼浇筑路面20cm厚。</v>
          </cell>
          <cell r="G232" t="str">
            <v>2020.2.18</v>
          </cell>
          <cell r="H232">
            <v>2020.12</v>
          </cell>
          <cell r="I232" t="str">
            <v>2019年完成规划设计，2020年完成100%，硬化公路1.753公里；质量合格率100%；项目完成及时率100%；道路补助标准37万元/公里；受益贫困户18户54人；工程设计使用年限10年以上；受益贫困人口满意率100%；通过改善交通条件，方便45户157人（贫困人口18户54人）生产生活出行，并降低农产品运输成本。</v>
          </cell>
          <cell r="J232" t="str">
            <v>是</v>
          </cell>
          <cell r="K232">
            <v>192</v>
          </cell>
          <cell r="L232" t="str">
            <v>武隆交通计［2020］18号</v>
          </cell>
        </row>
        <row r="233">
          <cell r="D233" t="str">
            <v>武隆区平桥镇龙园村财政专项扶贫资金项目</v>
          </cell>
          <cell r="E233" t="str">
            <v>村基础设施</v>
          </cell>
          <cell r="F233" t="str">
            <v>解决龙园村茶园沟农业社79户280 人，市级贫困村芭蕉树农业社89户297人、石棺木农业社82户285人、水田坝农业社78户273人等四个农业社人饮和灌溉；解决龙园村岩上、茶园沟农业社出行问题</v>
          </cell>
          <cell r="G233" t="str">
            <v>2019.1.1</v>
          </cell>
          <cell r="H233" t="str">
            <v>2019.12.20</v>
          </cell>
          <cell r="I233" t="str">
            <v>2019年3月5日完成规划设计，2019年12匜20日完成100%。解决龙园村茶园沟农业社79户280 人，市级贫困村芭蕉树农业社89户297人、石棺木农业社82户285人、水田坝农业社78户273人等四个农业社人饮和灌溉；解决龙园村岩上、茶园沟农业社出行问题</v>
          </cell>
          <cell r="J233" t="str">
            <v>是</v>
          </cell>
        </row>
        <row r="234">
          <cell r="D234" t="str">
            <v>武隆区平桥镇龙园村基础设施建设项目</v>
          </cell>
          <cell r="E234" t="str">
            <v>村基础设施</v>
          </cell>
          <cell r="F234" t="str">
            <v>解决大火炎农业社出行便捷和农田灌溉问题以及全村，尤其是大火炎、石鼓岭、茶园沟农业社7个人饮水池季节性缺水问题。</v>
          </cell>
          <cell r="G234" t="str">
            <v>2019.1.1</v>
          </cell>
          <cell r="H234" t="str">
            <v>2019.12.20</v>
          </cell>
          <cell r="I234" t="str">
            <v>2019年3月5日完成规划设计，2019年12匜20日完成100%。解决大火炎农业社出行便捷和农田灌溉问题以及全村，尤其是大火炎、石鼓岭、茶园沟农业社7个人饮水池季节性缺水问题。</v>
          </cell>
          <cell r="J234" t="str">
            <v>是</v>
          </cell>
        </row>
        <row r="235">
          <cell r="D235" t="str">
            <v>武隆区江口镇蔡家村余家店至梨子坪公路路面改造</v>
          </cell>
          <cell r="E235" t="str">
            <v>村基础设施</v>
          </cell>
          <cell r="F235" t="str">
            <v>1.硬化蔡家村余家店至梨子坪社道公路约1.23公里（其中：碳站沟至双山子约550米,双山子至大戏场680米)，建4.5米宽C25混凝土路面。建设性质为通畅。
2.新建蔡家村天子坟公路（水毁）挡墙，约330立方米。</v>
          </cell>
          <cell r="G235" t="str">
            <v>2020.6.17</v>
          </cell>
          <cell r="H235" t="str">
            <v>2020.9.30</v>
          </cell>
          <cell r="I235" t="str">
            <v>该项目建成后，可解决877人（其中贫困户62户210人）出行问题，极大地改善全村的交通条件，给全村物品流通、产业发展带来助力。</v>
          </cell>
          <cell r="J235" t="str">
            <v>是</v>
          </cell>
          <cell r="K235">
            <v>185</v>
          </cell>
          <cell r="L235" t="str">
            <v>区扶贫办发【2020】47号</v>
          </cell>
        </row>
        <row r="236">
          <cell r="D236" t="str">
            <v>江口镇2020年第二批农村饮水安全巩固提升工程</v>
          </cell>
          <cell r="E236" t="str">
            <v>村基础设施建设</v>
          </cell>
          <cell r="F236" t="str">
            <v>新建旦家屋基水池200方水池1口、配套过滤池1口，维修水池1口300立方</v>
          </cell>
          <cell r="G236" t="str">
            <v>2020.7.22</v>
          </cell>
          <cell r="H236" t="str">
            <v>2020.10.30</v>
          </cell>
          <cell r="I236" t="str">
            <v>巩固提升183人饮水安全</v>
          </cell>
          <cell r="J236" t="str">
            <v>是</v>
          </cell>
          <cell r="K236">
            <v>386</v>
          </cell>
          <cell r="L236" t="str">
            <v>武隆水利发〔2020〕141号</v>
          </cell>
        </row>
        <row r="237">
          <cell r="D237" t="str">
            <v>2020年武隆区江口镇灾后重建项目</v>
          </cell>
          <cell r="E237" t="str">
            <v>村基础设施建设</v>
          </cell>
          <cell r="F237" t="str">
            <v>2020年武隆区江口镇灾后重建项目</v>
          </cell>
          <cell r="G237" t="str">
            <v>2020.9.4</v>
          </cell>
          <cell r="H237" t="str">
            <v>2020.10.30</v>
          </cell>
          <cell r="I237" t="str">
            <v>1.三河村大屋基组叶友均贫困户住房更换房盖；荆竹坝村干田组王正于户住房恢复隔墙。
2.黄草村后槽组、蔡家村天子坟组水源地整治。
3.新建荆竹坝村狮子岩50立方米人饮水池1口。
4.完善和更换供水管约26000米。</v>
          </cell>
          <cell r="J237" t="str">
            <v>是</v>
          </cell>
          <cell r="K237">
            <v>361</v>
          </cell>
          <cell r="L237" t="str">
            <v>区扶贫办发【2020】58号</v>
          </cell>
        </row>
        <row r="238">
          <cell r="D238" t="str">
            <v>2020年武隆区江口镇花园村贫困村集体经济发展项目</v>
          </cell>
          <cell r="E238" t="str">
            <v>产业项目</v>
          </cell>
          <cell r="F238" t="str">
            <v>购买铲车用于渣场弃渣加工、租赁给渝湘高速隧道项目部（中铁十五局）及紧急道路疏通自用，租赁期间每月按照8000元收取租金，租赁期限为5年，合同一年一签。</v>
          </cell>
          <cell r="G238" t="str">
            <v>2020.3.3</v>
          </cell>
          <cell r="H238" t="str">
            <v>2020.6.16</v>
          </cell>
          <cell r="I238" t="str">
            <v>租赁期间每月按照8000元收取租金，租赁期限为5年，合同一年一签。</v>
          </cell>
          <cell r="J238" t="str">
            <v>是</v>
          </cell>
          <cell r="K238">
            <v>179</v>
          </cell>
          <cell r="L238" t="str">
            <v>武农发〔2020〕28号</v>
          </cell>
        </row>
        <row r="239">
          <cell r="D239" t="str">
            <v>2020年武隆区江口镇黄草村贫困村集体经济发展项目</v>
          </cell>
          <cell r="E239" t="str">
            <v>产业项目</v>
          </cell>
          <cell r="F239" t="str">
            <v>买一套移动碎石设备，开展碎石加工项目，发展壮大集体经济。</v>
          </cell>
          <cell r="G239" t="str">
            <v>2020.3.3</v>
          </cell>
          <cell r="H239" t="str">
            <v>2020.4.4</v>
          </cell>
          <cell r="I239" t="str">
            <v>入股12万，增加本村集体经济收入1万元，直接或间接带动黄草村88户329人贫困户增收致富。</v>
          </cell>
          <cell r="J239" t="str">
            <v>是</v>
          </cell>
          <cell r="K239">
            <v>180</v>
          </cell>
          <cell r="L239" t="str">
            <v>武农发〔2020〕28号</v>
          </cell>
        </row>
        <row r="240">
          <cell r="D240" t="str">
            <v>2020年武隆区江口镇银厂村贫困村集体经济发展项目</v>
          </cell>
          <cell r="E240" t="str">
            <v>产业项目</v>
          </cell>
          <cell r="F240" t="str">
            <v>入股重庆市武隆区永航贸易公司（石料加工）12万元，主要加工石子和石粉等石料，年底分红2.6万元。</v>
          </cell>
          <cell r="G240" t="str">
            <v>2020.3.3</v>
          </cell>
          <cell r="H240" t="str">
            <v>2020.6.4</v>
          </cell>
          <cell r="I240" t="str">
            <v>入股12万，增加本村集体经济收入1万元，直接或间接带动银厂村78户297人贫困户增收致富。</v>
          </cell>
          <cell r="J240" t="str">
            <v>是</v>
          </cell>
          <cell r="K240">
            <v>181</v>
          </cell>
          <cell r="L240" t="str">
            <v>武农发〔2020〕28号</v>
          </cell>
        </row>
        <row r="241">
          <cell r="D241" t="str">
            <v>2020年武隆区江口镇谭家村山羊养殖项目</v>
          </cell>
          <cell r="E241" t="str">
            <v>产业项目</v>
          </cell>
          <cell r="F241" t="str">
            <v>1.引种种公羊2只；2.引种种母羊50只3.畜舍栏舍300平方米，长35米，宽8.5米</v>
          </cell>
          <cell r="G241" t="str">
            <v>2020.9.16</v>
          </cell>
          <cell r="H241" t="str">
            <v>2020.10.30</v>
          </cell>
          <cell r="I241" t="str">
            <v>项目实施后，次年产生7万的经济价值，带动周边农户（其中贫困户3户13人）增加收入1.5万。</v>
          </cell>
          <cell r="J241" t="str">
            <v>是</v>
          </cell>
          <cell r="K241">
            <v>184</v>
          </cell>
          <cell r="L241" t="str">
            <v>武农发〔2020〕112号</v>
          </cell>
        </row>
        <row r="242">
          <cell r="D242" t="str">
            <v>武隆区江口镇荆竹坝村红子槽至黑岩凼公路项目</v>
          </cell>
          <cell r="E242" t="str">
            <v>村基础设施</v>
          </cell>
          <cell r="F242" t="str">
            <v>新建泥结石公路约2.65公里，路基宽度5.5米。建设性质为通达。</v>
          </cell>
          <cell r="G242" t="str">
            <v>2020.9.14</v>
          </cell>
          <cell r="H242" t="str">
            <v>2020.12.30</v>
          </cell>
          <cell r="I242" t="str">
            <v>该项目实施后解决贫困户22户82人出行难问题。</v>
          </cell>
          <cell r="J242" t="str">
            <v>是</v>
          </cell>
          <cell r="K242" t="str">
            <v>新增项目，未见编号</v>
          </cell>
          <cell r="L242" t="str">
            <v>武隆财政文〔2020〕145号</v>
          </cell>
        </row>
        <row r="243">
          <cell r="D243" t="str">
            <v>2020年武隆区黄莺乡灾后重建水毁公路项目</v>
          </cell>
          <cell r="E243" t="str">
            <v>村基础设施</v>
          </cell>
          <cell r="F243" t="str">
            <v>清理6个村水毁公路的路面塌方、滑坡泥石，维修6个村水毁公路的路基堡坎、护坡、涵洞等。</v>
          </cell>
          <cell r="G243">
            <v>2020.09</v>
          </cell>
          <cell r="H243" t="str">
            <v>2020.10</v>
          </cell>
          <cell r="I243" t="str">
            <v>保障公路通畅录，解决全乡300人（其中贫困户16人）出行难问题</v>
          </cell>
          <cell r="J243" t="str">
            <v>是</v>
          </cell>
          <cell r="K243">
            <v>286</v>
          </cell>
          <cell r="L243" t="str">
            <v>武隆扶贫办发【2020】47号</v>
          </cell>
        </row>
        <row r="244">
          <cell r="D244" t="str">
            <v>2020年武隆区黄莺乡黄莺村人居环境示范村建设项目</v>
          </cell>
          <cell r="E244" t="str">
            <v>生活条件改善</v>
          </cell>
          <cell r="F244" t="str">
            <v>村规划编制农村生活垃圾治理，农村污水治理，村容村貌提升等</v>
          </cell>
          <cell r="G244">
            <v>2020.05</v>
          </cell>
          <cell r="H244" t="str">
            <v>2020.10</v>
          </cell>
          <cell r="I244" t="str">
            <v>通过人居环境整治项目的实施，村容村貌得到综合提升改造，生活垃圾、生活污水得到有效处理，环境得到了有效的改善。</v>
          </cell>
          <cell r="J244" t="str">
            <v>是</v>
          </cell>
          <cell r="K244">
            <v>313</v>
          </cell>
          <cell r="L244" t="str">
            <v>武人居环境整治组办【2020】36号</v>
          </cell>
        </row>
        <row r="245">
          <cell r="D245" t="str">
            <v>黄莺乡2020年第二批农村饮水安全巩固提升工程</v>
          </cell>
          <cell r="E245" t="str">
            <v>生活条件改善</v>
          </cell>
          <cell r="F245" t="str">
            <v>新建水池2口120立方，新建过滤池16口，安装管网500米</v>
          </cell>
          <cell r="G245">
            <v>2020.08</v>
          </cell>
          <cell r="H245" t="str">
            <v>2020.11</v>
          </cell>
          <cell r="I245" t="str">
            <v>解决212户800人，其中贫困户11户23人饮水问题</v>
          </cell>
          <cell r="J245" t="str">
            <v>是</v>
          </cell>
          <cell r="K245">
            <v>340</v>
          </cell>
          <cell r="L245" t="str">
            <v>武隆水利发【2020】141号</v>
          </cell>
        </row>
        <row r="246">
          <cell r="D246" t="str">
            <v>2020年武隆区黄莺乡乡灾后重建项目</v>
          </cell>
          <cell r="E246" t="str">
            <v>生活条件改善</v>
          </cell>
          <cell r="F246" t="str">
            <v>用于进一步做好防汛救灾中精准扶贫工作，贫困户住房保障和饮水安全保障修复等灾后重建经费</v>
          </cell>
          <cell r="G246">
            <v>2020.09</v>
          </cell>
          <cell r="H246" t="str">
            <v>2020.10</v>
          </cell>
          <cell r="I246" t="str">
            <v>解决受灾贫困户住房和饮水安全</v>
          </cell>
          <cell r="J246" t="str">
            <v>是</v>
          </cell>
          <cell r="K246">
            <v>377</v>
          </cell>
          <cell r="L246" t="str">
            <v>武隆扶贫办发【2020】58号</v>
          </cell>
        </row>
        <row r="247">
          <cell r="D247" t="str">
            <v>2020年武隆区黄莺乡黄莺村、双河村、新树村板栗种植基地管护项目</v>
          </cell>
          <cell r="E247" t="str">
            <v>产业项目</v>
          </cell>
          <cell r="F247" t="str">
            <v>板栗管护1900亩</v>
          </cell>
          <cell r="G247">
            <v>2020.09</v>
          </cell>
          <cell r="H247" t="str">
            <v>2021.4</v>
          </cell>
          <cell r="I247" t="str">
            <v>项目预计后达到盛产期，实现良种板栗77288株。解决劳动力务工386个，其中当地386个，贫困户94个；带动农户增收519户，其中贫困户86户。</v>
          </cell>
          <cell r="J247" t="str">
            <v>是</v>
          </cell>
          <cell r="K247">
            <v>388</v>
          </cell>
          <cell r="L247" t="str">
            <v>武隆涉农统筹整合办【2020】14号</v>
          </cell>
        </row>
        <row r="248">
          <cell r="D248" t="str">
            <v>黄莺乡黄莺村产业扶贫基础设施建设项目</v>
          </cell>
          <cell r="E248" t="str">
            <v>村基础设施</v>
          </cell>
          <cell r="F248" t="str">
            <v>整治防渗水塘7口</v>
          </cell>
          <cell r="G248">
            <v>2018.3</v>
          </cell>
          <cell r="H248" t="str">
            <v>2019.1</v>
          </cell>
          <cell r="I248" t="str">
            <v>新增恢复灌溉面积250亩，贫困人口23人。</v>
          </cell>
          <cell r="J248" t="str">
            <v>是</v>
          </cell>
          <cell r="K248">
            <v>397</v>
          </cell>
          <cell r="L248" t="str">
            <v>武隆水利发【2020】141号</v>
          </cell>
        </row>
        <row r="249">
          <cell r="D249" t="str">
            <v>2020年武隆区凤山街道广坪村贫困村集体经济发展项目</v>
          </cell>
          <cell r="E249" t="str">
            <v>产业项目</v>
          </cell>
          <cell r="F249" t="str">
            <v>投资入股聚精专业合作社，发展竹笋种植700亩，入股分红12000元。</v>
          </cell>
          <cell r="G249">
            <v>2020.03</v>
          </cell>
          <cell r="H249">
            <v>2020.06</v>
          </cell>
          <cell r="I249" t="str">
            <v>项目实施后，可带动发展竹笋种植700亩，入股分红增加集体经济收入12000元。使1569人受益，其中贫困人口82户，260人。</v>
          </cell>
          <cell r="J249" t="str">
            <v>是</v>
          </cell>
          <cell r="K249" t="str">
            <v>5100000734250303</v>
          </cell>
          <cell r="L249" t="str">
            <v>武农发〔2020〕28号</v>
          </cell>
        </row>
        <row r="250">
          <cell r="D250" t="str">
            <v>2020年武隆区凤山街道蒲板村贫困村集体经济发展项目</v>
          </cell>
          <cell r="E250" t="str">
            <v>产业项目</v>
          </cell>
          <cell r="F250" t="str">
            <v>投资发展生猪养殖业，由村里牵头修建养猪场，农户自愿加入发展集体经济入股分红。</v>
          </cell>
          <cell r="G250">
            <v>2020.03</v>
          </cell>
          <cell r="H250">
            <v>2020.06</v>
          </cell>
          <cell r="I250" t="str">
            <v>项目实施可增加本村集体经济收入，带动1864人受益，其中贫困人口103户，344人。</v>
          </cell>
          <cell r="J250" t="str">
            <v>是</v>
          </cell>
          <cell r="K250" t="str">
            <v>5100000734252303</v>
          </cell>
          <cell r="L250" t="str">
            <v>武农发〔2020〕28号</v>
          </cell>
        </row>
        <row r="251">
          <cell r="D251" t="str">
            <v>2020年武隆区凤山街道万银村贫困村集体经济发展项目</v>
          </cell>
          <cell r="E251" t="str">
            <v>产业项目</v>
          </cell>
          <cell r="F251" t="str">
            <v>投资入股武隆区姐妹食品厂，入股分红12000元。</v>
          </cell>
          <cell r="G251">
            <v>2020.03</v>
          </cell>
          <cell r="H251">
            <v>2020.06</v>
          </cell>
          <cell r="I251" t="str">
            <v>项目实施后可增加集体经济收入12000元，带动1688人受益，其中贫困人口90户，302人。</v>
          </cell>
          <cell r="J251" t="str">
            <v>是</v>
          </cell>
          <cell r="K251" t="str">
            <v>5100000734252947</v>
          </cell>
          <cell r="L251" t="str">
            <v>武农发〔2020〕28号</v>
          </cell>
        </row>
        <row r="252">
          <cell r="D252" t="str">
            <v>2020年武隆区凤山街道杨家村贫困村集体经济发展项目</v>
          </cell>
          <cell r="E252" t="str">
            <v>产业项目</v>
          </cell>
          <cell r="F252" t="str">
            <v>投资入股华伯泰矿业有限公司（大理石厂），每年分红15000元。</v>
          </cell>
          <cell r="G252">
            <v>2020.03</v>
          </cell>
          <cell r="H252">
            <v>2020.06</v>
          </cell>
          <cell r="I252" t="str">
            <v>项目实施后，每年可增加集体经济收入15000元，使全村1502人受益，其中贫困人口88户247人。</v>
          </cell>
          <cell r="J252" t="str">
            <v>是</v>
          </cell>
          <cell r="K252" t="str">
            <v>5100000734254738</v>
          </cell>
          <cell r="L252" t="str">
            <v>武农发〔2020〕28号</v>
          </cell>
        </row>
        <row r="253">
          <cell r="D253" t="str">
            <v>2020年武隆区凤山街道走马村贫困村集体经济发展项目</v>
          </cell>
          <cell r="E253" t="str">
            <v>产业项目</v>
          </cell>
          <cell r="F253" t="str">
            <v>投资入股重庆市武隆县淋欣睿农业发展有限公司，入股分红每年10000元。</v>
          </cell>
          <cell r="G253">
            <v>2020.03</v>
          </cell>
          <cell r="H253">
            <v>2020.06</v>
          </cell>
          <cell r="I253" t="str">
            <v>项目实施后可增加集体经济收入每年10000元。使全村1898人受益，其中贫困人口102户321人。</v>
          </cell>
          <cell r="J253" t="str">
            <v>是</v>
          </cell>
          <cell r="K253" t="str">
            <v>5100000734255484</v>
          </cell>
          <cell r="L253" t="str">
            <v>武农发〔2020〕28号</v>
          </cell>
        </row>
        <row r="254">
          <cell r="D254" t="str">
            <v>2020年武隆区凤山街道广坪村产业基地设施及育苗建设项目</v>
          </cell>
        </row>
        <row r="254">
          <cell r="F254" t="str">
            <v>完成仿木栏杆长816米，防腐木珊栏长760米，沟底C20混泥土浇筑长400米*宽3米*厚0.2米，钢筋混泥土大门，带动50人收益，其中受益建档立卡贫困人口14人</v>
          </cell>
          <cell r="G254">
            <v>2020.01</v>
          </cell>
          <cell r="H254">
            <v>2020.06</v>
          </cell>
          <cell r="I254" t="str">
            <v>项目实施后，可带动广平村乡村旅游业的发展，带动50人受益，其中建档立卡贫困人口14人。</v>
          </cell>
          <cell r="J254" t="str">
            <v>是</v>
          </cell>
          <cell r="K254" t="str">
            <v>5100000737559834</v>
          </cell>
          <cell r="L254" t="str">
            <v>武农发〔2020〕28号</v>
          </cell>
        </row>
        <row r="255">
          <cell r="D255" t="str">
            <v>2020年武隆区凤山街道走马村人饮项目</v>
          </cell>
          <cell r="E255" t="str">
            <v>产业项目</v>
          </cell>
          <cell r="F255" t="str">
            <v>1.新建花房子组青杠树坪、南岩组窑子湾、沙坝水池各100m³,配套安装管网。</v>
          </cell>
          <cell r="G255">
            <v>2020.03</v>
          </cell>
          <cell r="H255">
            <v>2020.07</v>
          </cell>
          <cell r="I255" t="str">
            <v>解决40余户137人，其中贫困户6户19人</v>
          </cell>
          <cell r="J255" t="str">
            <v>是</v>
          </cell>
          <cell r="K255" t="str">
            <v>5100000734278041</v>
          </cell>
          <cell r="L255" t="str">
            <v>武隆水利发〔2020〕18号</v>
          </cell>
        </row>
        <row r="256">
          <cell r="D256" t="str">
            <v>2020年武隆区凤山街道出水村农村饮水巩固提升工程</v>
          </cell>
          <cell r="E256" t="str">
            <v>产业项目</v>
          </cell>
          <cell r="F256" t="str">
            <v>新建3500m³山坪塘1座，开挖进水渠200米，安装管网10km。</v>
          </cell>
          <cell r="G256">
            <v>2020.04</v>
          </cell>
          <cell r="H256">
            <v>2020.09</v>
          </cell>
          <cell r="I256" t="str">
            <v>项目实施后可解决180人（其中贫困户22人）饮水问题，解决出水村林果产业灌溉用水。</v>
          </cell>
          <cell r="J256" t="str">
            <v>是</v>
          </cell>
          <cell r="K256" t="str">
            <v>5100000737578038</v>
          </cell>
          <cell r="L256" t="str">
            <v>武隆水利发〔2020〕18号</v>
          </cell>
        </row>
        <row r="257">
          <cell r="D257" t="str">
            <v>2020年武隆区凤山街道灾后重建项目</v>
          </cell>
          <cell r="E257" t="str">
            <v>生活条件改善</v>
          </cell>
          <cell r="F257" t="str">
            <v>用于进一步做好防汛救灾中精准扶贫工作，贫困户饮水安全保障修复等灾后重建经费。</v>
          </cell>
          <cell r="G257">
            <v>2020.09</v>
          </cell>
          <cell r="H257" t="str">
            <v>2020.10</v>
          </cell>
          <cell r="I257" t="str">
            <v>解决受灾贫困户住房和饮水安全。</v>
          </cell>
          <cell r="J257" t="str">
            <v>是</v>
          </cell>
          <cell r="K257" t="str">
            <v>5100000819058370</v>
          </cell>
          <cell r="L257" t="str">
            <v>武隆扶贫办发〔2020〕58号</v>
          </cell>
        </row>
        <row r="258">
          <cell r="D258" t="str">
            <v>2020年武隆区凤山街道办事处蒋家沟社道路</v>
          </cell>
          <cell r="E258" t="str">
            <v>生活条件改善</v>
          </cell>
          <cell r="F258" t="str">
            <v>硬化公路2.922公里，起于活动室，止于青杠岭，路面宽度4.5米</v>
          </cell>
          <cell r="G258">
            <v>2019.12</v>
          </cell>
          <cell r="H258">
            <v>2020.07</v>
          </cell>
          <cell r="I258" t="str">
            <v>受益人口140人，其中贫困人口16人</v>
          </cell>
          <cell r="J258" t="str">
            <v>是</v>
          </cell>
          <cell r="K258" t="str">
            <v>5100000734257889</v>
          </cell>
          <cell r="L258" t="str">
            <v>武隆交通计﹝2020﹞18号</v>
          </cell>
        </row>
        <row r="259">
          <cell r="D259" t="str">
            <v>2020年武隆区凤山街道办事处木瓜槽社道路</v>
          </cell>
          <cell r="E259" t="str">
            <v>生活条件改善</v>
          </cell>
          <cell r="F259" t="str">
            <v>硬化公路0.825公里，起于木瓜槽，止于小屋基，路面宽度4.5米</v>
          </cell>
          <cell r="G259">
            <v>2020.04</v>
          </cell>
          <cell r="H259">
            <v>2020.04</v>
          </cell>
          <cell r="I259" t="str">
            <v>受益人口120人，其中贫困人口18人</v>
          </cell>
          <cell r="J259" t="str">
            <v>是</v>
          </cell>
          <cell r="K259" t="str">
            <v>5100000734259774</v>
          </cell>
          <cell r="L259" t="str">
            <v>武隆交通计﹝2020﹞18号</v>
          </cell>
        </row>
        <row r="260">
          <cell r="D260" t="str">
            <v>2020年武隆区凤山街道办事处鹿池坨社道路</v>
          </cell>
          <cell r="E260" t="str">
            <v>村基础设施</v>
          </cell>
          <cell r="F260" t="str">
            <v>硬化公路0.808公里，起于中嘴，止于羊圈堡，路面宽度4.5米</v>
          </cell>
          <cell r="G260">
            <v>2020.04</v>
          </cell>
          <cell r="H260">
            <v>2020.04</v>
          </cell>
          <cell r="I260" t="str">
            <v>受益人口104人，其中贫困人口10人</v>
          </cell>
          <cell r="J260" t="str">
            <v>是</v>
          </cell>
          <cell r="K260" t="str">
            <v>5100000734261245</v>
          </cell>
          <cell r="L260" t="str">
            <v>武隆交通计﹝2020﹞18号</v>
          </cell>
        </row>
        <row r="261">
          <cell r="D261" t="str">
            <v>2020年武隆区凤山街道办事处传家屋基社道路</v>
          </cell>
          <cell r="E261" t="str">
            <v>村基础设施</v>
          </cell>
          <cell r="F261" t="str">
            <v>硬化公路2.408公里，起于马尔岩，止于岩上，路面宽度4.5米</v>
          </cell>
          <cell r="G261">
            <v>2020.04</v>
          </cell>
          <cell r="H261">
            <v>2020.06</v>
          </cell>
          <cell r="I261" t="str">
            <v>受益人口200人，其中贫困人口32人</v>
          </cell>
          <cell r="J261" t="str">
            <v>是</v>
          </cell>
          <cell r="K261" t="str">
            <v>5100000734274278</v>
          </cell>
          <cell r="L261" t="str">
            <v>武隆交通计﹝2020﹞18号</v>
          </cell>
        </row>
        <row r="262">
          <cell r="D262" t="str">
            <v>2020年武隆区凤山街道办事处作坊坪社道路</v>
          </cell>
          <cell r="E262" t="str">
            <v>村基础设施</v>
          </cell>
          <cell r="F262" t="str">
            <v>硬化公路1.764公里，起于火石坳，止于鸽子坪，路面宽度4.5米</v>
          </cell>
          <cell r="G262">
            <v>2020.04</v>
          </cell>
          <cell r="H262">
            <v>2020.09</v>
          </cell>
          <cell r="I262" t="str">
            <v>受益人口70人，其中贫困人口11人</v>
          </cell>
          <cell r="J262" t="str">
            <v>是</v>
          </cell>
          <cell r="K262" t="str">
            <v>5100000734275513</v>
          </cell>
          <cell r="L262" t="str">
            <v>武隆交通计﹝2020﹞18号</v>
          </cell>
        </row>
        <row r="263">
          <cell r="D263" t="str">
            <v>2020年武隆区凤山街道芦红村李子坪社道路</v>
          </cell>
          <cell r="E263" t="str">
            <v>村基础设施</v>
          </cell>
          <cell r="F263" t="str">
            <v>硬化公路1.022公里，起于坪坝子，止于蒿子坪，路面宽度4.5米</v>
          </cell>
          <cell r="G263">
            <v>2019.04</v>
          </cell>
          <cell r="H263">
            <v>2020.05</v>
          </cell>
          <cell r="I263" t="str">
            <v>硬化公路1.022公里，起于坪坝子，止于蒿子坪，路面宽度4.5米</v>
          </cell>
          <cell r="J263" t="str">
            <v>是</v>
          </cell>
          <cell r="K263" t="str">
            <v>5100000737516718</v>
          </cell>
          <cell r="L263" t="str">
            <v>武隆交通计﹝2020﹞18号</v>
          </cell>
        </row>
        <row r="264">
          <cell r="D264" t="str">
            <v>2020年武隆区凤山街道办事处田坳社道</v>
          </cell>
          <cell r="E264" t="str">
            <v>村基础设施</v>
          </cell>
          <cell r="F264" t="str">
            <v>硬化公路0.968公里，起于花地槽，止于田坳，路面宽度3.5米</v>
          </cell>
          <cell r="G264">
            <v>2019.09</v>
          </cell>
          <cell r="H264">
            <v>2020.06</v>
          </cell>
          <cell r="I264" t="str">
            <v>项目实施后可解决出水村90人（其中建档立卡贫困人口20人）出行问题，带动该村产业发展。</v>
          </cell>
          <cell r="J264" t="str">
            <v>是</v>
          </cell>
          <cell r="K264" t="str">
            <v>5100000771919167</v>
          </cell>
          <cell r="L264" t="str">
            <v>武隆交通计﹝2020﹞18号</v>
          </cell>
        </row>
        <row r="265">
          <cell r="D265" t="str">
            <v>2020年武隆区凤山街道出水村田坳社道公路（下金竹坨至箐口段）通达工程</v>
          </cell>
          <cell r="E265" t="str">
            <v>村基础设施</v>
          </cell>
          <cell r="F265" t="str">
            <v>下金竹坨至箐口新建道路1.421公里，路面宽度4.5米</v>
          </cell>
          <cell r="G265">
            <v>2020.09</v>
          </cell>
          <cell r="H265" t="str">
            <v>2020.10</v>
          </cell>
          <cell r="I265" t="str">
            <v>（10.28）2020年度武隆区资金统筹整合使用实施方案表 .xlsx</v>
          </cell>
          <cell r="J265" t="str">
            <v>是</v>
          </cell>
          <cell r="K265" t="str">
            <v>5100000774239929</v>
          </cell>
          <cell r="L265" t="str">
            <v>武隆扶贫办发〔2020〕47号</v>
          </cell>
        </row>
        <row r="266">
          <cell r="D266" t="str">
            <v>2020年武隆区凤山街道出水村沃柑基地后续改造升级项目</v>
          </cell>
          <cell r="E266" t="str">
            <v>产业项目</v>
          </cell>
          <cell r="F266" t="str">
            <v>1.在沃柑基地硬化1米宽、10cm厚、C20标准采摘道1公里；
2.改建闲置危旧烤房2幢共200㎡；
3.购买运输车打药机1台，购买太阳能杀虫灯50盏，3米高的水泥柱。
4.硬化3米宽、15cm厚、C25标准机耕路20米；
5.新建瓜果长廊200米，长廊两旁种植杨柳树20棵。
6.边沟边坎维修7公里。</v>
          </cell>
          <cell r="G266">
            <v>2020.09</v>
          </cell>
          <cell r="H266" t="str">
            <v>2020.10</v>
          </cell>
          <cell r="I266" t="str">
            <v>项目实施后可降低产业发展成本100元/亩，并增加集体经济收入2万元，带动1025人受益，其中贫困人口52户149人。</v>
          </cell>
          <cell r="J266" t="str">
            <v>是</v>
          </cell>
          <cell r="K266" t="str">
            <v>5100000774248828</v>
          </cell>
          <cell r="L266" t="str">
            <v>武隆扶贫办发〔2020〕47号</v>
          </cell>
        </row>
        <row r="267">
          <cell r="D267" t="str">
            <v>2020年武隆区凤山街道出水村产业路建设</v>
          </cell>
          <cell r="E267" t="str">
            <v>村基础设施</v>
          </cell>
          <cell r="F267" t="str">
            <v>林果基地生产作业便道2.3公里，标准为：C25硬化，宽2米，厚15cm。</v>
          </cell>
          <cell r="G267">
            <v>2020.09</v>
          </cell>
          <cell r="H267" t="str">
            <v>2020.10</v>
          </cell>
          <cell r="I267" t="str">
            <v>项目实施后可解决237人（其中贫困人口44人）生产生活出行问题，带动出水村产业发展。</v>
          </cell>
          <cell r="J267" t="str">
            <v>是</v>
          </cell>
          <cell r="K267" t="str">
            <v>5100000774245357</v>
          </cell>
          <cell r="L267" t="str">
            <v>武隆扶贫办发〔2020〕47号</v>
          </cell>
        </row>
        <row r="268">
          <cell r="D268" t="str">
            <v>武隆区凤山街道出水村2020年杨柳台公路改扩建项目</v>
          </cell>
          <cell r="E268" t="str">
            <v>村基础设施</v>
          </cell>
          <cell r="F268" t="str">
            <v>起于黄家坳，止于箐口坳上，将原有公路从4.5米加宽至5.5米，硬化公路长3.477公里 。</v>
          </cell>
          <cell r="G268">
            <v>2020.05</v>
          </cell>
          <cell r="H268">
            <v>2020.11</v>
          </cell>
          <cell r="I268" t="str">
            <v>项目实施后可解决1025人（其中贫困人口149人）出行及生产发展问题，带动林果产业发展。</v>
          </cell>
          <cell r="J268" t="str">
            <v>是</v>
          </cell>
          <cell r="K268" t="str">
            <v>5100000819058370</v>
          </cell>
          <cell r="L268" t="str">
            <v>武隆扶贫办发〔2020〕58号</v>
          </cell>
        </row>
        <row r="269">
          <cell r="D269" t="str">
            <v>2020年武隆区凤山街道黄渡村乡村旅游示范点人居环境建设项目</v>
          </cell>
          <cell r="E269" t="str">
            <v>农村基础设施建设</v>
          </cell>
          <cell r="F269" t="str">
            <v>村规划编制农村生活垃圾治理，农村污水治理，村容村貌提升等</v>
          </cell>
          <cell r="G269">
            <v>2020.04</v>
          </cell>
          <cell r="H269" t="str">
            <v>2020.10</v>
          </cell>
          <cell r="I269" t="str">
            <v>通过人居环境整治项目的实施，村容村貌得到综合提升改造，生活垃圾、生活污水得到有效处理，环境得到了有效的改善。</v>
          </cell>
          <cell r="J269" t="str">
            <v>是</v>
          </cell>
        </row>
        <row r="269">
          <cell r="L269" t="str">
            <v>武农发〔2020〕28号</v>
          </cell>
        </row>
        <row r="270">
          <cell r="D270" t="str">
            <v>2020年重庆市武隆区芙蓉街道三坪村农产品电商及加工储藏物流中心</v>
          </cell>
          <cell r="E270" t="str">
            <v>农业生产发展</v>
          </cell>
          <cell r="F270" t="str">
            <v>依托益农信息社区级中心站建设三坪村农产品电商及加工储藏物流中心；其中：1、建设农产品电商服务展示大厅1个约80平方米。主要建设：（1）建设精神堡垒柱1个；（2）建设室外户外全彩LED显示屏15平方米；（3）展示大厅室内装修（含墙体、灯饰、屏风等）；（4）制作安装大厅农产品展示柜、展示架等设施；（5）制作益农信息社等制度牌、室内形象墙、网络宽带（光纤）安装、电脑、打印等益农信息社中心标配设备由区移动公司在益农信息社项目资金中解决。2在副1楼建设农产品储藏加工物流中心约420平方米。主要建设：（1）建设生鲜农产品保鲜冷冻库1个，   立方；（2）建设农产品储藏库1个    平方米；（3）建设农产品电商及农业科技培训直播间1个    平方米，业务洽谈间1个    平方米；（4）建设农产品收发、加工、包装等工序区（含4个小区）     平方米；（5）购置农产品加工储藏物流中心冻库、洽谈室、储藏库及加工等设施设备；</v>
          </cell>
          <cell r="G270">
            <v>2020.5</v>
          </cell>
          <cell r="H270">
            <v>2020.8</v>
          </cell>
          <cell r="I270" t="str">
            <v>扩大武隆农产品知名度，促进农特产品销售。通过促进线上线下的补品销售，带动农户增收，贫困户户均增收500元。</v>
          </cell>
          <cell r="J270" t="str">
            <v>是</v>
          </cell>
          <cell r="K270">
            <v>71</v>
          </cell>
          <cell r="L270" t="str">
            <v>武农发〔2020〕28号</v>
          </cell>
        </row>
        <row r="271">
          <cell r="D271" t="str">
            <v>2020年武隆区芙蓉街道三坪村集体经济产业发展项目</v>
          </cell>
          <cell r="E271" t="str">
            <v>农业生产发展</v>
          </cell>
          <cell r="F271" t="str">
            <v>三坪村以50万元入股重庆市泰丰畜禽养殖公司，投资收益合同为2年，每年收益分红为3万元。</v>
          </cell>
          <cell r="G271">
            <v>2020.3</v>
          </cell>
          <cell r="H271">
            <v>2020.7</v>
          </cell>
          <cell r="I271" t="str">
            <v>大力发展村集体经济，增加村集体经济收入，带动全村2096人增收。其中带动贫困人口79户240人。</v>
          </cell>
          <cell r="J271" t="str">
            <v>是</v>
          </cell>
          <cell r="K271">
            <v>69</v>
          </cell>
          <cell r="L271" t="str">
            <v>武农发〔2020〕28号</v>
          </cell>
        </row>
        <row r="272">
          <cell r="D272" t="str">
            <v>2020年武隆区芙蓉街道东山村集中饲养圈舍改造</v>
          </cell>
          <cell r="E272" t="str">
            <v>农业生产发展</v>
          </cell>
          <cell r="F272" t="str">
            <v>圈舍基础开挖，新建圈舍主体2个，一个240平方，一个160平方，共40间，新建灶台20个，化粪池2个，及配套水电安装。</v>
          </cell>
          <cell r="G272">
            <v>2020.4</v>
          </cell>
          <cell r="H272">
            <v>2020.6</v>
          </cell>
          <cell r="I272" t="str">
            <v>带动受益贫困户12户28人增收</v>
          </cell>
          <cell r="J272" t="str">
            <v>是</v>
          </cell>
          <cell r="K272">
            <v>70</v>
          </cell>
          <cell r="L272" t="str">
            <v>武隆扶贫办发〔2020〕11号</v>
          </cell>
        </row>
        <row r="273">
          <cell r="D273" t="str">
            <v>2020年武隆区芙蓉街道青吉村产业公路</v>
          </cell>
          <cell r="E273" t="str">
            <v>农村基础设施建设</v>
          </cell>
          <cell r="F273" t="str">
            <v>硬化沙子沟到电站公路1.2公里（其中新开挖400米），路基宽度4.5米路基宽度4.5米</v>
          </cell>
          <cell r="G273">
            <v>2020.5</v>
          </cell>
          <cell r="H273">
            <v>2020.9</v>
          </cell>
          <cell r="I273" t="str">
            <v>2020年完成100%，硬化公路1.6公里，项目验收合格率100%，项目完成及时率≥90%，道路补助标准47万元/公里，带动建卡贫困户54人，设计使用年限≥10年，受益贫困人口满意率度95%以上</v>
          </cell>
          <cell r="J273" t="str">
            <v>是</v>
          </cell>
          <cell r="K273">
            <v>75</v>
          </cell>
          <cell r="L273" t="str">
            <v>武隆交通计〔2020〕18号</v>
          </cell>
        </row>
        <row r="274">
          <cell r="D274" t="str">
            <v>2020年武隆区芙蓉街道大田坳社道</v>
          </cell>
          <cell r="E274" t="str">
            <v>农村基础设施建设</v>
          </cell>
          <cell r="F274" t="str">
            <v>建设里程2.9公里，路基宽度4.5米，建设性质为通畅。</v>
          </cell>
          <cell r="G274">
            <v>2019.6</v>
          </cell>
          <cell r="H274">
            <v>2019.11</v>
          </cell>
          <cell r="I274" t="str">
            <v>直接受益农户86户，受益人口354人，其中贫困人口35人。解决群众出行，带动产业发展。</v>
          </cell>
          <cell r="J274" t="str">
            <v>是</v>
          </cell>
          <cell r="K274">
            <v>60</v>
          </cell>
          <cell r="L274" t="str">
            <v>武隆交通计〔2020〕18号</v>
          </cell>
        </row>
        <row r="275">
          <cell r="D275" t="str">
            <v>2020年武隆区芙蓉街道马桑坪社道</v>
          </cell>
          <cell r="E275" t="str">
            <v>农村基础设施建设</v>
          </cell>
          <cell r="F275" t="str">
            <v>建设里程3.33公里，路基宽度5.5米，建设性质为通畅。</v>
          </cell>
          <cell r="G275">
            <v>2019.7</v>
          </cell>
          <cell r="H275">
            <v>2019.12</v>
          </cell>
          <cell r="I275" t="str">
            <v>直接受益农户44户，受益人口163人，其中贫困人口25人。解决群众出行，带动产业发展。</v>
          </cell>
          <cell r="J275" t="str">
            <v>是</v>
          </cell>
          <cell r="K275">
            <v>61</v>
          </cell>
          <cell r="L275" t="str">
            <v>武隆交通计〔2020〕18号</v>
          </cell>
        </row>
        <row r="276">
          <cell r="D276" t="str">
            <v>2020年武隆区芙蓉街道大田社道</v>
          </cell>
          <cell r="E276" t="str">
            <v>农村基础设施建设</v>
          </cell>
          <cell r="F276" t="str">
            <v>建设里程1.8公里，路基宽度5.5米，建设性质为通畅。</v>
          </cell>
          <cell r="G276">
            <v>2019.6</v>
          </cell>
          <cell r="H276">
            <v>2019.11</v>
          </cell>
          <cell r="I276" t="str">
            <v>直接受益农户69户，受益人口277人，其中贫困人口9人。解决群众出行，带动产业发展。</v>
          </cell>
          <cell r="J276" t="str">
            <v>是</v>
          </cell>
          <cell r="K276">
            <v>62</v>
          </cell>
          <cell r="L276" t="str">
            <v>武隆交通计〔2020〕18号</v>
          </cell>
        </row>
        <row r="277">
          <cell r="D277" t="str">
            <v>2020年武隆区芙蓉街道龙洞沟社道</v>
          </cell>
          <cell r="E277" t="str">
            <v>农村基础设施建设</v>
          </cell>
          <cell r="F277" t="str">
            <v>建设里程1.5公里，路基宽度5.5米，建设性质为通畅。</v>
          </cell>
          <cell r="G277">
            <v>2019.5</v>
          </cell>
          <cell r="H277">
            <v>2019.1</v>
          </cell>
          <cell r="I277" t="str">
            <v>直接受益农户40户，受益人口153人，其中贫困人口19人。解决群众出行，带动产业发展。</v>
          </cell>
          <cell r="J277" t="str">
            <v>是</v>
          </cell>
          <cell r="K277">
            <v>63</v>
          </cell>
          <cell r="L277" t="str">
            <v>武隆交通计〔2020〕18号</v>
          </cell>
        </row>
        <row r="278">
          <cell r="D278" t="str">
            <v>2020年武隆区芙蓉街道火车站路面改建</v>
          </cell>
          <cell r="E278" t="str">
            <v>农村基础设施建设</v>
          </cell>
          <cell r="F278" t="str">
            <v>建设里程0.226公里，路基宽度8.5米，建设性质为通畅。</v>
          </cell>
          <cell r="G278">
            <v>2019.11</v>
          </cell>
          <cell r="H278">
            <v>2020.3</v>
          </cell>
          <cell r="I278" t="str">
            <v>直接受益农户61户，受益人口257人，其中贫困人口8人。</v>
          </cell>
          <cell r="J278" t="str">
            <v>是</v>
          </cell>
          <cell r="K278">
            <v>64</v>
          </cell>
          <cell r="L278" t="str">
            <v>武隆交通计〔2020〕18号</v>
          </cell>
        </row>
        <row r="279">
          <cell r="D279" t="str">
            <v>武隆区2020年芙蓉街道茶林社道</v>
          </cell>
          <cell r="E279" t="str">
            <v>农村基础设施建设</v>
          </cell>
          <cell r="F279" t="str">
            <v>2.982公里水泥路硬化</v>
          </cell>
          <cell r="G279">
            <v>2019.3</v>
          </cell>
          <cell r="H279">
            <v>2019.12</v>
          </cell>
          <cell r="I279" t="str">
            <v>支持农村路建设，确保完工项目验收合格，预计解决520人出行问题，其中贫困户12人，对经济发展有明显的促进作用。</v>
          </cell>
          <cell r="J279" t="str">
            <v>是</v>
          </cell>
          <cell r="K279">
            <v>65</v>
          </cell>
          <cell r="L279" t="str">
            <v>武隆交通计〔2020〕18号</v>
          </cell>
        </row>
        <row r="280">
          <cell r="D280" t="str">
            <v>武隆区2020年芙蓉街道中兴村斑竹林社道</v>
          </cell>
          <cell r="E280" t="str">
            <v>农村基础设施建设</v>
          </cell>
          <cell r="F280" t="str">
            <v>1.571公里水泥路硬化</v>
          </cell>
          <cell r="G280">
            <v>2019.9</v>
          </cell>
          <cell r="H280">
            <v>2019.12</v>
          </cell>
          <cell r="I280" t="str">
            <v>支持农村路建设，确保完工项目验收合格，预计解决380人出行问题，其中贫困户9人，对经济发展有明显的促进作用。</v>
          </cell>
          <cell r="J280" t="str">
            <v>是</v>
          </cell>
          <cell r="K280">
            <v>66</v>
          </cell>
          <cell r="L280" t="str">
            <v>武隆交通计〔2020〕18号</v>
          </cell>
        </row>
        <row r="281">
          <cell r="D281" t="str">
            <v>2020年芙蓉街道中兴村无花果基地堰渠维修</v>
          </cell>
          <cell r="E281" t="str">
            <v>农村基础设施建设</v>
          </cell>
          <cell r="F281" t="str">
            <v>在中兴村枣子组已有的堰渠基础上进行维修，全长2.5公里，渠宽40厘米，深80厘米。</v>
          </cell>
          <cell r="G281">
            <v>2020.5</v>
          </cell>
          <cell r="H281">
            <v>2020.6</v>
          </cell>
          <cell r="I281" t="str">
            <v>直接受益农户180户，受益人口517人，其中贫困人口52人。</v>
          </cell>
          <cell r="J281" t="str">
            <v>是</v>
          </cell>
          <cell r="K281">
            <v>74</v>
          </cell>
          <cell r="L281" t="str">
            <v>武隆扶贫办发〔2020〕11号</v>
          </cell>
        </row>
        <row r="282">
          <cell r="D282" t="str">
            <v>2020年武隆区芙蓉街道黄金村老屋基产业道路</v>
          </cell>
          <cell r="E282" t="str">
            <v>村基础设施</v>
          </cell>
          <cell r="F282" t="str">
            <v>一是改扩建（硬化）黄金村老屋基产业道路里程0.6公里，其中路段一长350米、宽4.5米，路段二长250米（两面边沟）、宽3.5米；二是边沟开挖并趟底（含沟壁）0.85公里</v>
          </cell>
          <cell r="G282">
            <v>2020.6</v>
          </cell>
          <cell r="H282">
            <v>2020.9</v>
          </cell>
          <cell r="I282" t="str">
            <v>解决35户87人、其中贫困户9户38人出行，带动农户增收</v>
          </cell>
          <cell r="J282" t="str">
            <v>是</v>
          </cell>
          <cell r="K282">
            <v>72</v>
          </cell>
          <cell r="L282" t="str">
            <v>区扶贫办发【2020】47号
</v>
          </cell>
        </row>
        <row r="283">
          <cell r="D283" t="str">
            <v>2020年武隆区芙蓉街道堰塘七彩陶扶贫车间</v>
          </cell>
          <cell r="E283" t="str">
            <v>农业生产发展</v>
          </cell>
          <cell r="F283" t="str">
            <v>新建陶艺制作和制泥设备一套，新建陶艺烧制窑炉等</v>
          </cell>
          <cell r="G283">
            <v>2020.6</v>
          </cell>
          <cell r="H283">
            <v>2020.12</v>
          </cell>
          <cell r="I283" t="str">
            <v>带动220户720人、其中贫困户3户10人产业发展，带动劳动力就地务工，户均增收2000元</v>
          </cell>
          <cell r="J283" t="str">
            <v>是</v>
          </cell>
          <cell r="K283">
            <v>73</v>
          </cell>
          <cell r="L283" t="str">
            <v>区扶贫办发【2020】47号
</v>
          </cell>
        </row>
        <row r="284">
          <cell r="D284" t="str">
            <v>2020年武隆区芙蓉街道青吉村人居环境示范村建设项目</v>
          </cell>
          <cell r="E284" t="str">
            <v>农村基础设施建设</v>
          </cell>
          <cell r="F284" t="str">
            <v>村规划编制农村生活垃圾治理，农村污水治理，村容村貌提升等</v>
          </cell>
          <cell r="G284">
            <v>2020.5</v>
          </cell>
          <cell r="H284">
            <v>2020.9</v>
          </cell>
          <cell r="I284" t="str">
            <v>通过人居环境整治项目的实施，村容村貌得到综合提升改造，生活垃圾、生活污水得到有效处理，环境得到了有效的改善。</v>
          </cell>
          <cell r="J284" t="str">
            <v>是</v>
          </cell>
          <cell r="K284">
            <v>451</v>
          </cell>
          <cell r="L284" t="str">
            <v>武人居环境整治组办发〔2020〕1号</v>
          </cell>
        </row>
        <row r="285">
          <cell r="D285" t="str">
            <v>芙蓉街道黄金村坎上农村饮水安全巩固提升工程</v>
          </cell>
          <cell r="E285" t="str">
            <v>农村基础设施建设</v>
          </cell>
          <cell r="F285" t="str">
            <v>黄荆坝社塘坎上水池加盖，底子加固，水池容积450方</v>
          </cell>
          <cell r="G285">
            <v>2020.9</v>
          </cell>
          <cell r="H285">
            <v>2020.9</v>
          </cell>
          <cell r="I285" t="str">
            <v>巩固提升35户127人，其中贫困户9户29人饮水安全。</v>
          </cell>
          <cell r="J285" t="str">
            <v>是</v>
          </cell>
          <cell r="K285">
            <v>354</v>
          </cell>
          <cell r="L285" t="str">
            <v>武隆水利发〔2020〕141号</v>
          </cell>
        </row>
        <row r="286">
          <cell r="D286" t="str">
            <v>2020年武隆区芙蓉街道灾后重建项目</v>
          </cell>
          <cell r="E286" t="str">
            <v>农村基础设施建设</v>
          </cell>
          <cell r="F286" t="str">
            <v>用于进一步做好防汛救灾中精准扶贫工作，贫困户住房保障和饮水安全保障修复等灾后重建经费</v>
          </cell>
          <cell r="G286">
            <v>2020.5</v>
          </cell>
          <cell r="H286">
            <v>2020.11</v>
          </cell>
          <cell r="I286" t="str">
            <v>解决受灾贫困户住房和饮水安全</v>
          </cell>
          <cell r="J286" t="str">
            <v>是</v>
          </cell>
          <cell r="K286">
            <v>365</v>
          </cell>
          <cell r="L286" t="str">
            <v>武隆扶贫办发〔2020〕58号</v>
          </cell>
        </row>
        <row r="287">
          <cell r="D287" t="str">
            <v>2020年武隆区芙蓉街道堰塘村智慧农业建设</v>
          </cell>
          <cell r="E287" t="str">
            <v>农业生产发展</v>
          </cell>
          <cell r="F287" t="str">
            <v>建设“一个中心四个子系统”:一个“互联网+现代农业”综合管理中心、农业物联网智能检测系统、现代农业标准化生产管理系统、全景虚拟VR系统。</v>
          </cell>
          <cell r="G287">
            <v>2020.8</v>
          </cell>
          <cell r="H287">
            <v>2020.8</v>
          </cell>
          <cell r="I287" t="str">
            <v>保障农产品有效供给、农产品质量安全、全面推动农业生产经营信息化。项目实施可使堰塘村300人人均增加收入200元，其中贫困户45人，通过电商平台销售实现可持续增收。</v>
          </cell>
          <cell r="J287" t="str">
            <v>是</v>
          </cell>
          <cell r="K287">
            <v>418</v>
          </cell>
          <cell r="L287" t="str">
            <v>武农发【2020】64号</v>
          </cell>
        </row>
        <row r="288">
          <cell r="D288" t="str">
            <v>2020年武隆区芙蓉街道黄金村余家槽组博航山羊养殖场建设项目</v>
          </cell>
        </row>
        <row r="289">
          <cell r="D289" t="str">
            <v>大洞河乡2020年第二批农村饮水安全巩固提升工程新建过滤池工程</v>
          </cell>
          <cell r="E289" t="str">
            <v>生活条件改善</v>
          </cell>
          <cell r="F289" t="str">
            <v>新建过滤池17口，水池加盖2口</v>
          </cell>
          <cell r="G289">
            <v>44089</v>
          </cell>
          <cell r="H289">
            <v>44166</v>
          </cell>
          <cell r="I289" t="str">
            <v>巩固提升71户161人，其中贫困户9户31人饮水安全</v>
          </cell>
          <cell r="J289" t="str">
            <v>是</v>
          </cell>
          <cell r="K289" t="str">
            <v>5100000823441573</v>
          </cell>
          <cell r="L289" t="str">
            <v>武隆水利发〔2020〕141号</v>
          </cell>
        </row>
        <row r="290">
          <cell r="D290" t="str">
            <v>2020年武隆区大洞河乡幸福村社道产业路</v>
          </cell>
          <cell r="E290" t="str">
            <v>村基础设施</v>
          </cell>
          <cell r="F290" t="str">
            <v>硬化幸福村产业公路1.609公里，硬化路面宽3.5米，路面采用水泥混凝土路面，厚20cm。</v>
          </cell>
          <cell r="G290">
            <v>44088</v>
          </cell>
          <cell r="H290">
            <v>44166</v>
          </cell>
          <cell r="I290" t="str">
            <v>项目实施可解决31户142人（其中贫困户4户10人）出行问题，可带动竹笋、赵云山乡村旅游等产业发展，降低运输成本。</v>
          </cell>
          <cell r="J290" t="str">
            <v>是</v>
          </cell>
          <cell r="K290" t="str">
            <v>5100000774617562</v>
          </cell>
          <cell r="L290" t="str">
            <v>武隆扶贫办发〔2020〕47号</v>
          </cell>
        </row>
        <row r="291">
          <cell r="D291" t="str">
            <v>2020年武隆区大洞河乡赵云山公路路面改造工程</v>
          </cell>
          <cell r="E291" t="str">
            <v>村基础设施</v>
          </cell>
          <cell r="F291" t="str">
            <v>硬化赵云山公路0.786公里，硬化路面宽6.5米，路面采用水泥混凝土路面，厚20cm。</v>
          </cell>
          <cell r="G291">
            <v>44071</v>
          </cell>
          <cell r="H291">
            <v>44166</v>
          </cell>
          <cell r="I291" t="str">
            <v>项目实施可解决82户260人（其中贫困户23户85人）出行问题，可带动枇杷、脆桃、海椒等产业发展，降低运输成本。</v>
          </cell>
          <cell r="J291" t="str">
            <v>是</v>
          </cell>
          <cell r="K291" t="str">
            <v>5100000771650784</v>
          </cell>
          <cell r="L291" t="str">
            <v>武隆扶贫办发〔2020〕47号</v>
          </cell>
        </row>
        <row r="292">
          <cell r="D292" t="str">
            <v>2020年武隆区大洞河乡灾后重建项目</v>
          </cell>
          <cell r="E292" t="str">
            <v>生活条件改善</v>
          </cell>
          <cell r="F292" t="str">
            <v>用于进一步做好防汛救灾中精准扶贫工作，贫困户住房保障和饮水安全保障修复等灾后重建经费</v>
          </cell>
          <cell r="G292">
            <v>44088</v>
          </cell>
          <cell r="H292">
            <v>44166</v>
          </cell>
          <cell r="I292" t="str">
            <v>解决受灾贫困户住房和饮水安全</v>
          </cell>
          <cell r="J292" t="str">
            <v>是</v>
          </cell>
          <cell r="K292" t="str">
            <v>5100000824013859</v>
          </cell>
          <cell r="L292" t="str">
            <v>武隆扶贫办发〔2020〕58号</v>
          </cell>
        </row>
        <row r="293">
          <cell r="D293" t="str">
            <v>2020年武隆区大洞河乡红宝村集体经济产业发展项目</v>
          </cell>
          <cell r="E293" t="str">
            <v>农业生产发展</v>
          </cell>
          <cell r="F293" t="str">
            <v>投资建设红宝村集体经济产业乡村酒店1个，面积约400平米，客房7间，总投资50万元。</v>
          </cell>
          <cell r="G293">
            <v>43831</v>
          </cell>
          <cell r="H293">
            <v>44166</v>
          </cell>
          <cell r="I293" t="str">
            <v>2020年完成100%，建设红宝村经济经济产业乡村酒店1个，项目实施可壮大红宝村经济经济发展，同时带动农户981人（其中贫困户244人），根据农村集体产权制度改革要求，通过村民一事一议股权设置，原则按照经营纯收入的60%分红到本村集体经济组织成员。项目实施可创造就业岗位5人（贫困户设岗3人）。 </v>
          </cell>
          <cell r="J293" t="str">
            <v>是</v>
          </cell>
          <cell r="K293" t="str">
            <v>5100000737889493</v>
          </cell>
          <cell r="L293" t="str">
            <v>武农发〔2020〕28号</v>
          </cell>
        </row>
        <row r="294">
          <cell r="D294" t="str">
            <v>2020年武隆区大洞河乡幸福村后续产业配套项目</v>
          </cell>
          <cell r="E294" t="str">
            <v>农业生产发展</v>
          </cell>
          <cell r="F294" t="str">
            <v>投资建设幸福村集体经济产业接待民宿560㎡（共16间客房）,总投资127.2万元，其中发改委易地搬迁产业后续扶持89万元，本项目差额补助38.2万元。</v>
          </cell>
          <cell r="G294">
            <v>43831</v>
          </cell>
          <cell r="H294">
            <v>44166</v>
          </cell>
          <cell r="I294" t="str">
            <v>2020年完成100%，建设幸福村集体经济产业接待民宿560㎡（共16间客房）；项目实施可以壮大幸福村集体经济发展，同时带动30户92人（其中贫困户14户34人）发展乡村旅游接待，预计实现贫困户户均增收2500元/年。</v>
          </cell>
          <cell r="J294" t="str">
            <v>是</v>
          </cell>
          <cell r="K294" t="str">
            <v>5100000771648465</v>
          </cell>
          <cell r="L294" t="str">
            <v>武农发〔2020〕28号</v>
          </cell>
        </row>
        <row r="295">
          <cell r="D295" t="str">
            <v>2020年武隆区大洞河乡幸福村辣椒种植及粗加工</v>
          </cell>
          <cell r="E295" t="str">
            <v>农业生产发展</v>
          </cell>
          <cell r="F295" t="str">
            <v>新种辣椒300亩，建辣椒烘房100平方；配套设施占地200平方；烘烤设备一套；动力电源安装。</v>
          </cell>
          <cell r="G295" t="str">
            <v>2020年1月2</v>
          </cell>
          <cell r="H295">
            <v>44166</v>
          </cell>
          <cell r="I295" t="str">
            <v>发展集体经济，带动农户增收，人均增300元，其中贫困户75人</v>
          </cell>
          <cell r="J295" t="str">
            <v>是</v>
          </cell>
          <cell r="K295" t="str">
            <v>5100000737847698</v>
          </cell>
          <cell r="L295" t="str">
            <v>武隆涉农统筹整合办〔2020〕14号</v>
          </cell>
        </row>
        <row r="296">
          <cell r="D296" t="str">
            <v>2020年武隆区庙垭乡蒲坪村集体经济产业发展项目</v>
          </cell>
          <cell r="E296" t="str">
            <v>农业生产发展</v>
          </cell>
          <cell r="F296" t="str">
            <v>维修并改建原蒲坪村小学校教室及园地成加工厂房。维修整治内容：增加房盖510平方米、更换门16扇窗32扇121平方米、墙面整修3442平方米、操场硬化900平方米、水电安装及交通建设，新修公路150米。</v>
          </cell>
          <cell r="G296" t="str">
            <v>2020.3.5</v>
          </cell>
          <cell r="H296" t="str">
            <v>2020.10.30</v>
          </cell>
          <cell r="I296" t="str">
            <v>1、经济效益：通过入股村集体经济组织每年收益5万元，带动全村689户2334人（其中贫困户76户240人）增收。2、社会效益：公司通过吸纳入股资金可扩大生产规模，让部分农户就近就业。3、生态效益：公司对水资源进行有效利用，保护了生态环境。</v>
          </cell>
          <cell r="J296" t="str">
            <v>是 </v>
          </cell>
          <cell r="K296">
            <v>189</v>
          </cell>
          <cell r="L296" t="str">
            <v>武农发〔2020〕28号</v>
          </cell>
        </row>
        <row r="297">
          <cell r="D297" t="str">
            <v>武隆区2020年庙垭乡和平村黑锅路</v>
          </cell>
          <cell r="E297" t="str">
            <v>农村基础设施建设</v>
          </cell>
          <cell r="F297" t="str">
            <v>硬化公路4.1公里宽3.5米，和平村黑凼子到锅厂湾</v>
          </cell>
          <cell r="G297" t="str">
            <v>2020.2.18</v>
          </cell>
          <cell r="H297">
            <v>2020.12</v>
          </cell>
          <cell r="I297" t="str">
            <v>该农村路的建设，预计能解决42人出行问题，其中贫困受益户19人，大力推动经济社会发展，有效促进农民增收致富，让农副产品真正走出去。</v>
          </cell>
          <cell r="J297" t="str">
            <v>是 </v>
          </cell>
          <cell r="K297">
            <v>188</v>
          </cell>
          <cell r="L297" t="str">
            <v>武隆交通计〔2020〕18号</v>
          </cell>
        </row>
        <row r="298">
          <cell r="D298" t="str">
            <v>武隆区庙垭乡2020年云丛村人饮项目</v>
          </cell>
          <cell r="E298" t="str">
            <v>农村基础设施建设</v>
          </cell>
          <cell r="F298" t="str">
            <v>新建水池1口200立方米，配套安装管网，整治水源工程2处，整治引水渠2.5公里。</v>
          </cell>
          <cell r="G298" t="str">
            <v>2020.4.1</v>
          </cell>
          <cell r="H298">
            <v>2020.12</v>
          </cell>
          <cell r="I298" t="str">
            <v>解决部分群众人畜饮用水困难的问题。预计受益群众156户484人，其中贫困户15户38人。</v>
          </cell>
          <cell r="J298" t="str">
            <v>是 </v>
          </cell>
          <cell r="K298">
            <v>191</v>
          </cell>
          <cell r="L298" t="str">
            <v>武隆水利发【2020】18号
</v>
          </cell>
        </row>
        <row r="299">
          <cell r="D299" t="str">
            <v>2020年武隆区庙垭乡双桥乡村振兴项目</v>
          </cell>
          <cell r="E299" t="str">
            <v>农村基础设施建设</v>
          </cell>
          <cell r="F299" t="str">
            <v>农村垃圾治理、生活污水治理、村容村貌提升（入户便道、旧房整治提升、房前屋后散水、院坝、村庄绿化等）农业生产废弃物资源化利用、规划设计及实施方案编制等。</v>
          </cell>
          <cell r="G299" t="str">
            <v>2020.3.5</v>
          </cell>
          <cell r="H299" t="str">
            <v>2020.10.30</v>
          </cell>
          <cell r="I299" t="str">
            <v>通过人居环境整治项目的实施，村容村貌得到综合提升改造，生活垃圾、生活污水得到有效处理，环境得到了有效的改善。预计受益群众110户295人，其中贫困户12户28人</v>
          </cell>
          <cell r="J299" t="str">
            <v>是 </v>
          </cell>
          <cell r="K299">
            <v>190</v>
          </cell>
          <cell r="L299" t="str">
            <v>武农发〔2020〕28号</v>
          </cell>
        </row>
        <row r="300">
          <cell r="D300" t="str">
            <v>庙垭乡2020年第二批农村饮水安全巩固提升工程</v>
          </cell>
          <cell r="E300" t="str">
            <v>农村基础设施建设</v>
          </cell>
          <cell r="F300" t="str">
            <v>新建提水泵站一座，新建水池2口400立方，维修水池1口20方，新建过滤池15口，安装管网2km</v>
          </cell>
          <cell r="G300" t="str">
            <v>2020.8.30</v>
          </cell>
          <cell r="H300">
            <v>2020.12</v>
          </cell>
          <cell r="I300" t="str">
            <v>巩固提升2397人饮水安全</v>
          </cell>
          <cell r="J300" t="str">
            <v>是 </v>
          </cell>
          <cell r="K300">
            <v>388</v>
          </cell>
          <cell r="L300" t="str">
            <v>武隆水利发〔2020〕141号</v>
          </cell>
        </row>
        <row r="301">
          <cell r="D301" t="str">
            <v>2020年武隆区庙垭乡灾后重建项目</v>
          </cell>
          <cell r="E301" t="str">
            <v>农村基础设施建设</v>
          </cell>
          <cell r="F301" t="str">
            <v>用于进一步做好防汛救灾中精准扶贫工作，贫困户住房保障和饮水安全保障修复等灾后重建经费</v>
          </cell>
          <cell r="G301" t="str">
            <v>2020.9.4</v>
          </cell>
          <cell r="H301">
            <v>2020.12</v>
          </cell>
          <cell r="I301" t="str">
            <v>解决受灾贫困户住房和饮水安全</v>
          </cell>
          <cell r="J301" t="str">
            <v>是 </v>
          </cell>
          <cell r="K301">
            <v>369</v>
          </cell>
          <cell r="L301" t="str">
            <v>武隆扶贫办发〔2020〕58号</v>
          </cell>
        </row>
        <row r="302">
          <cell r="D302" t="str">
            <v>2020年武隆区接龙乡两河村集体经济产业发展项目</v>
          </cell>
          <cell r="E302" t="str">
            <v>农业生产发展</v>
          </cell>
          <cell r="F302" t="str">
            <v>建设接龙乡两河村老年康养服务中心，建设占地面积240平方米，使用面积1250平方米。</v>
          </cell>
          <cell r="G302" t="str">
            <v>2020.4.20</v>
          </cell>
          <cell r="H302" t="str">
            <v>2020.8.30</v>
          </cell>
        </row>
        <row r="302">
          <cell r="J302" t="str">
            <v>是</v>
          </cell>
          <cell r="K302" t="str">
            <v>5100000736929253</v>
          </cell>
          <cell r="L302" t="str">
            <v>武农发〔2020〕28号</v>
          </cell>
        </row>
        <row r="303">
          <cell r="D303" t="str">
            <v>武隆区接龙乡2020年接龙村陈家沟公路</v>
          </cell>
          <cell r="E303" t="str">
            <v>农村基础设施建设</v>
          </cell>
          <cell r="F303" t="str">
            <v>硬化公路2.2公里，路面宽度3.5米，10cm厚级配碎石基层+20cm厚C25水泥混凝土面层，路基宽度4.5米，设计速度为15km/h,建设性质为通畅。</v>
          </cell>
          <cell r="G303" t="str">
            <v>2020.4.2</v>
          </cell>
          <cell r="H303" t="str">
            <v>2020.6.20</v>
          </cell>
        </row>
        <row r="303">
          <cell r="J303" t="str">
            <v>是</v>
          </cell>
          <cell r="K303" t="str">
            <v>5100000736885515</v>
          </cell>
          <cell r="L303" t="str">
            <v>武隆交通计〔2019〕68号</v>
          </cell>
        </row>
        <row r="304">
          <cell r="D304" t="str">
            <v>2020年武隆区接龙乡小坪村人居环境示范村建设项目</v>
          </cell>
          <cell r="E304" t="str">
            <v>农村基础设施建设</v>
          </cell>
          <cell r="F304" t="str">
            <v>村规划编制农村生活垃圾治理，农村污水治理，村容村貌提升等</v>
          </cell>
          <cell r="G304" t="str">
            <v>2020.6.10</v>
          </cell>
          <cell r="H304" t="str">
            <v>2020.11.30</v>
          </cell>
        </row>
        <row r="304">
          <cell r="J304" t="str">
            <v>是</v>
          </cell>
          <cell r="K304" t="str">
            <v>5100000884036697</v>
          </cell>
          <cell r="L304" t="str">
            <v>武农村人居环境整治办〔2020〕1号</v>
          </cell>
        </row>
        <row r="305">
          <cell r="D305" t="str">
            <v>2020年接龙乡场镇饮水提升工程</v>
          </cell>
          <cell r="E305" t="str">
            <v>农村基础设施建设</v>
          </cell>
          <cell r="F305" t="str">
            <v>新建500T/D水厂一座，安装管道12.906千米</v>
          </cell>
          <cell r="G305" t="str">
            <v>2020.7.22</v>
          </cell>
          <cell r="H305" t="str">
            <v>2020.11.30</v>
          </cell>
        </row>
        <row r="305">
          <cell r="J305" t="str">
            <v>是</v>
          </cell>
          <cell r="K305" t="str">
            <v>5100000736947404</v>
          </cell>
          <cell r="L305" t="str">
            <v>武隆水利发〔2020〕141号</v>
          </cell>
        </row>
        <row r="306">
          <cell r="D306" t="str">
            <v>接龙乡2020年第二批农村饮水安全巩固提升工程</v>
          </cell>
          <cell r="E306" t="str">
            <v>农村基础设施建设</v>
          </cell>
          <cell r="F306" t="str">
            <v>新建水池3口184m3，维修1口水池，安装管网20km</v>
          </cell>
          <cell r="G306" t="str">
            <v>2020.7.22</v>
          </cell>
          <cell r="H306" t="str">
            <v>2020.10.15</v>
          </cell>
        </row>
        <row r="306">
          <cell r="J306" t="str">
            <v>是</v>
          </cell>
          <cell r="K306" t="str">
            <v>5100000783134922</v>
          </cell>
          <cell r="L306" t="str">
            <v>武隆水利发〔2020〕141号</v>
          </cell>
        </row>
        <row r="307">
          <cell r="D307" t="str">
            <v>2020年武隆区接龙乡灾后重建项目</v>
          </cell>
          <cell r="E307" t="str">
            <v>农村基础设施建设</v>
          </cell>
          <cell r="F307" t="str">
            <v>用于进一步做好防汛救灾中精准扶贫工作，贫困户住房保障和饮水安全保障修复等灾后重建经费</v>
          </cell>
          <cell r="G307" t="str">
            <v>2020.8.1</v>
          </cell>
          <cell r="H307" t="str">
            <v>2020.9.10</v>
          </cell>
        </row>
        <row r="307">
          <cell r="J307" t="str">
            <v>是</v>
          </cell>
          <cell r="K307" t="str">
            <v>5100000818598275</v>
          </cell>
          <cell r="L307" t="str">
            <v>武隆扶贫办发〔2020〕58号</v>
          </cell>
        </row>
        <row r="308">
          <cell r="D308" t="str">
            <v>武隆区接龙乡两河村青龙嘴居民点配套基础设施项目</v>
          </cell>
          <cell r="E308" t="str">
            <v>农村基础设施</v>
          </cell>
          <cell r="F308" t="str">
            <v>安装排污管道160米，三格式化粪池一口，村容村貌提升、公路新建450米，硬化885米、硬化院坝、花台建设等</v>
          </cell>
          <cell r="G308" t="str">
            <v>2020.10.30</v>
          </cell>
          <cell r="H308" t="str">
            <v>2020.12.30</v>
          </cell>
        </row>
        <row r="308">
          <cell r="J308" t="str">
            <v>是</v>
          </cell>
          <cell r="K308" t="str">
            <v>5100000884124795</v>
          </cell>
          <cell r="L308" t="str">
            <v>武隆委办发〔2017〕132号</v>
          </cell>
        </row>
        <row r="309">
          <cell r="D309" t="str">
            <v>2020年武隆区接龙乡苏家山产业路建设</v>
          </cell>
        </row>
        <row r="310">
          <cell r="D310" t="str">
            <v>2020年武隆区双河镇荞子村集体经济产业发展项目</v>
          </cell>
          <cell r="E310" t="str">
            <v>农业生产发展</v>
          </cell>
          <cell r="F310" t="str">
            <v>改造空置学校教学楼360平方米（二楼一底，占地面积120平方米），通过维修、改装为6套套房（每套45平方米左右）,用于乡村旅游接待。</v>
          </cell>
          <cell r="G310">
            <v>43831</v>
          </cell>
          <cell r="H310">
            <v>44166</v>
          </cell>
          <cell r="I310" t="str">
            <v>通过整合利用原有闲置资源发展集体经济，按当前乡村旅游接待市场行情，项目建成后，预计每年增加接待费用3.6万元（2000元/月*6*3月），每年能够实现经营收入3.6万元，实现利润3.6万元，可带动当地35户农家东实现产业增收80万元，户平增收2.3万元左右，可带动当地8户贫困户实现就近务工和产业增收5万元，户平增收0.6万元左右。</v>
          </cell>
          <cell r="J310" t="str">
            <v>是</v>
          </cell>
          <cell r="K310">
            <v>221</v>
          </cell>
          <cell r="L310" t="str">
            <v>武农发〔2020〕28号</v>
          </cell>
        </row>
        <row r="311">
          <cell r="D311" t="str">
            <v>2020年武隆区双河镇木根村集体经济产业发展项目</v>
          </cell>
          <cell r="E311" t="str">
            <v>农业生产发展</v>
          </cell>
          <cell r="F311" t="str">
            <v>建设农产品交易市场门面500平方米，生态车位40个，固定摊位40个，农户自贸摊位50个。</v>
          </cell>
          <cell r="G311">
            <v>43831</v>
          </cell>
          <cell r="H311">
            <v>44166</v>
          </cell>
          <cell r="I311" t="str">
            <v>项目建成后，每年可以解决当地村民就近务工1000人次（其中贫困人口务工150人次），实现务工增收10万元(贫困户务工增收1.5万元)，带动农副产品交易2000万元以上（其中贫困户农副产品交易20万元以上）。可带动当地18户贫困农户实现产业增收21.5万元，户平增收1.2万元。</v>
          </cell>
          <cell r="J311" t="str">
            <v>是</v>
          </cell>
          <cell r="K311">
            <v>220</v>
          </cell>
          <cell r="L311" t="str">
            <v>武农发〔2020〕28号</v>
          </cell>
        </row>
        <row r="312">
          <cell r="D312" t="str">
            <v>2020年武隆区双河镇石坝村后槽至偏园公路开挖项目</v>
          </cell>
          <cell r="E312" t="str">
            <v>农村基础设施建设</v>
          </cell>
          <cell r="F312" t="str">
            <v>新开挖石坝村路段一：后槽至偏园2.3公里，路段二：打水坑至当槽1.6公里；路面宽度4.5米</v>
          </cell>
          <cell r="G312">
            <v>43831</v>
          </cell>
          <cell r="H312">
            <v>44166</v>
          </cell>
          <cell r="I312" t="str">
            <v>支持农村路建设，确保完工项目验收合格，预计解决235人出行问题，其中贫困户51人，对经济发展有明显的促进作用</v>
          </cell>
          <cell r="J312" t="str">
            <v>是</v>
          </cell>
          <cell r="K312">
            <v>218</v>
          </cell>
          <cell r="L312" t="str">
            <v>渝财农【2019】144号</v>
          </cell>
        </row>
        <row r="313">
          <cell r="D313" t="str">
            <v>2020年武隆区双河镇外偏公路</v>
          </cell>
          <cell r="E313" t="str">
            <v>农村基础设施建设</v>
          </cell>
          <cell r="F313" t="str">
            <v>按4.5米宽度硬化外偏公路3公里，路面采用水泥混凝土路面。</v>
          </cell>
          <cell r="G313">
            <v>43831</v>
          </cell>
          <cell r="H313">
            <v>44166</v>
          </cell>
          <cell r="I313" t="str">
            <v>支持农村路建设，确保完工项目验收合格，预计解决152人出行问题，其中贫困户39人，对经济发展有明显的促进作用。</v>
          </cell>
          <cell r="J313" t="str">
            <v>是</v>
          </cell>
          <cell r="K313">
            <v>215</v>
          </cell>
          <cell r="L313" t="str">
            <v>渝财农【2019】144号</v>
          </cell>
        </row>
        <row r="314">
          <cell r="D314" t="str">
            <v>2020年武隆区双河镇石坝村石坝活动室公路</v>
          </cell>
          <cell r="E314" t="str">
            <v>农村基础设施建设</v>
          </cell>
          <cell r="F314" t="str">
            <v>按4.5米宽度硬石坝活动室公路4.8公里，路面采用水泥混凝土路面。</v>
          </cell>
          <cell r="G314">
            <v>43831</v>
          </cell>
          <cell r="H314">
            <v>44166</v>
          </cell>
          <cell r="I314" t="str">
            <v>支持农村路建设，确保完工项目验收合格，预计解决146人出行问题，其中贫困户43人，对经济发展有明显的促进作用。</v>
          </cell>
          <cell r="J314" t="str">
            <v>是</v>
          </cell>
          <cell r="K314">
            <v>216</v>
          </cell>
          <cell r="L314" t="str">
            <v>渝财农【2019】144号</v>
          </cell>
        </row>
        <row r="315">
          <cell r="D315" t="str">
            <v>2020年武隆区双河镇团兴村槽里公路</v>
          </cell>
          <cell r="E315" t="str">
            <v>农村基础设施建设</v>
          </cell>
          <cell r="F315" t="str">
            <v>按4.5米宽度硬化槽里公路2公里，路面采用水泥混凝土路面。</v>
          </cell>
          <cell r="G315">
            <v>43831</v>
          </cell>
          <cell r="H315">
            <v>44166</v>
          </cell>
          <cell r="I315" t="str">
            <v>支持农村路建设，确保完工项目验收合格，预计解决130人出行问题，其中贫困户49人，对经济发展有明显的促进作用。</v>
          </cell>
          <cell r="J315" t="str">
            <v>是</v>
          </cell>
          <cell r="K315">
            <v>217</v>
          </cell>
          <cell r="L315" t="str">
            <v>渝财农【2019】144号</v>
          </cell>
        </row>
        <row r="316">
          <cell r="D316" t="str">
            <v>2020年武隆区双河镇团兴村农村饮水安全巩固提升工程</v>
          </cell>
          <cell r="E316" t="str">
            <v>农村基础设施建设</v>
          </cell>
          <cell r="F316" t="str">
            <v>新建水池1口，容积2000立方米、维修水池6口，铺设管道5.36千米。</v>
          </cell>
          <cell r="G316">
            <v>43831</v>
          </cell>
          <cell r="H316">
            <v>44166</v>
          </cell>
          <cell r="I316" t="str">
            <v>解决45户233人，其中贫困户6户26人的饮水问题。解决涉及农户的人畜饮水，提高收入水平。农户和贫困户满意度100%。</v>
          </cell>
          <cell r="J316" t="str">
            <v>是</v>
          </cell>
          <cell r="K316">
            <v>222</v>
          </cell>
          <cell r="L316" t="str">
            <v>武隆水利发〔2020〕18号</v>
          </cell>
        </row>
        <row r="317">
          <cell r="D317" t="str">
            <v>2020年武隆区双河镇木根村乡村振兴项目</v>
          </cell>
          <cell r="E317" t="str">
            <v>农村基础设施建设</v>
          </cell>
          <cell r="F317" t="str">
            <v>产业振兴：新建竹栅栏8500米，新建青石板菜园路2000米，新建人行路1000米，新建高山蔬菜田间超市5个，新建蔬菜大棚20亩，打造核心示范基地500亩。农业经营主体培育20个，妴“二品一标”农业品牌5个，拓展农业产业链条，完善高山蔬菜粗加工及物流体系建设。生态振兴：新增农业废弃物处理5吨，农业废水处理20吨，畜禽粪便处理50吨，农药化肥减量100吨，实施庭院绿化60户500平方米，排水沟维修整治110户3000米。文化振兴：着力做好乡土文化挖掘与宣传，木根村旅游及饮食文化宣传，社会主义核心价值观宣传，着力强化乡村治理工程，着力开展农村环境卫生评比、表彰。组织振兴：强化党建阵地建设，开展党员干部素质提升培训500人次，完善党建网格化管理模式，创新管理体制，强化基层政权建设。人才振兴：着力开展产业人才服务体系建设，做好各类人才的培育、评选与表彰工作。</v>
          </cell>
          <cell r="G317">
            <v>43831</v>
          </cell>
          <cell r="H317">
            <v>44166</v>
          </cell>
          <cell r="I317" t="str">
            <v>项目建成后，每年可以解决当地村民就近务工600人次，其中贫困务工120人次，增收6万元，其中贫困户增收1.2万元，带动当地农户实现环境整治、产业振兴，推动木根村文化振兴、生态振兴、组织振兴和人才振兴，带动当村村民实现产业增收50万元，其中贫困户增收5万元以上。</v>
          </cell>
          <cell r="J317" t="str">
            <v>是</v>
          </cell>
          <cell r="K317">
            <v>224</v>
          </cell>
          <cell r="L317" t="str">
            <v>武农发〔2020〕28号</v>
          </cell>
        </row>
        <row r="318">
          <cell r="D318" t="str">
            <v>2020年武隆区双河镇产业道路硬化项目</v>
          </cell>
          <cell r="E318" t="str">
            <v>农业生产发展</v>
          </cell>
          <cell r="F318" t="str">
            <v>双河镇产业道路总长2.4公里：其中双河小学至罗家湾1.2公里，4.5米宽；垫道路到四面八方农庄1.2公里，4.5米宽。</v>
          </cell>
          <cell r="G318">
            <v>43831</v>
          </cell>
          <cell r="H318">
            <v>44166</v>
          </cell>
          <cell r="I318" t="str">
            <v>支持农村路建设，确保完工项目验收合格，预计解决900人出行问题，其中贫困户123人，对经济发展有明显的促进作用。</v>
          </cell>
          <cell r="J318" t="str">
            <v>是</v>
          </cell>
          <cell r="K318">
            <v>223</v>
          </cell>
          <cell r="L318" t="str">
            <v>渝财农【2020】26号</v>
          </cell>
        </row>
        <row r="319">
          <cell r="D319" t="str">
            <v>双河镇2020年第二批农村饮水安全巩固提升工程</v>
          </cell>
          <cell r="E319" t="str">
            <v>农村基础设施建设</v>
          </cell>
          <cell r="F319" t="str">
            <v>新建100方水池2口，维修水池1口250立方，新建过滤池1口</v>
          </cell>
          <cell r="G319">
            <v>43831</v>
          </cell>
          <cell r="H319">
            <v>44166</v>
          </cell>
          <cell r="I319" t="str">
            <v>巩固提升190人饮水安全</v>
          </cell>
          <cell r="J319" t="str">
            <v>是</v>
          </cell>
          <cell r="K319">
            <v>402</v>
          </cell>
          <cell r="L319" t="str">
            <v>(渝财农【2020】25号)</v>
          </cell>
        </row>
        <row r="320">
          <cell r="D320" t="str">
            <v>2020年武隆区双河镇灾后重建项目</v>
          </cell>
          <cell r="E320" t="str">
            <v>农村基础设施建设</v>
          </cell>
          <cell r="F320" t="str">
            <v>用于进一步做好防汛救灾中精准扶贫工作，贫困户住房保障和饮水安全保障修复等灾后重建经费</v>
          </cell>
          <cell r="G320">
            <v>2020.06</v>
          </cell>
          <cell r="H320">
            <v>2020.1</v>
          </cell>
          <cell r="I320" t="str">
            <v>解决受灾贫困户住房和饮水安全</v>
          </cell>
          <cell r="J320" t="str">
            <v>是</v>
          </cell>
          <cell r="K320">
            <v>374</v>
          </cell>
          <cell r="L320" t="str">
            <v>扶贫办发〔2020〕58号</v>
          </cell>
        </row>
        <row r="321">
          <cell r="D321" t="str">
            <v>2020年武隆区仙女山镇仙女村干河沟公路路基建设项目</v>
          </cell>
          <cell r="E321" t="str">
            <v>基础设施</v>
          </cell>
          <cell r="F321" t="str">
            <v>建设里程2.903公里，新建泥结石公路从仙女村郭家扁到树林堡，长2.903公里，建设内容：路基加宽至5米，其中新开挖600米，土石方开挖，浆砌片石挡土墙、片石换填</v>
          </cell>
          <cell r="G321" t="str">
            <v>2020.04.07</v>
          </cell>
          <cell r="H321" t="str">
            <v>2020.7.8</v>
          </cell>
          <cell r="I321" t="str">
            <v>该项目实施可解决仙女村86人（其中贫困人口10人）出行问题，可带动高山蔬菜等产业发展”。</v>
          </cell>
          <cell r="J321" t="str">
            <v>是</v>
          </cell>
          <cell r="K321">
            <v>268</v>
          </cell>
          <cell r="L321" t="str">
            <v>武隆交通计〔2020〕18号</v>
          </cell>
        </row>
        <row r="322">
          <cell r="D322" t="str">
            <v>2020年武隆区仙女山镇白果村岩迁湾公路路基工程</v>
          </cell>
          <cell r="E322" t="str">
            <v>基础设施</v>
          </cell>
          <cell r="F322" t="str">
            <v>里程0.527km，路基加宽宽度4m，建设内容：土石方开挖、浆砌片石挡土墙、石渣填方，建设性质通达。</v>
          </cell>
          <cell r="G322" t="str">
            <v>2020.04.07</v>
          </cell>
          <cell r="H322" t="str">
            <v>2020.7.8</v>
          </cell>
          <cell r="I322" t="str">
            <v>该项目实施可解决白果村16人（其中贫困人口3人）出行问题，可带动贫困户种植业产业发展”。</v>
          </cell>
          <cell r="J322" t="str">
            <v>是</v>
          </cell>
          <cell r="K322">
            <v>269</v>
          </cell>
          <cell r="L322" t="str">
            <v>武隆交通计〔2020〕18号</v>
          </cell>
        </row>
        <row r="323">
          <cell r="D323" t="str">
            <v>仙女山镇2020年第二批农村饮水安全巩固提升工程</v>
          </cell>
          <cell r="E323" t="str">
            <v>基础设施</v>
          </cell>
          <cell r="F323" t="str">
            <v>维修水池300立方米水池1口，新建水池200立方米水池1口，修建过滤池1口</v>
          </cell>
          <cell r="G323" t="str">
            <v>2020.09.22</v>
          </cell>
          <cell r="H323" t="str">
            <v>2020.10.30 </v>
          </cell>
          <cell r="I323" t="str">
            <v>巩固提升95人饮水安全，其中贫困户5人</v>
          </cell>
          <cell r="J323" t="str">
            <v>是</v>
          </cell>
          <cell r="K323">
            <v>363</v>
          </cell>
          <cell r="L323" t="str">
            <v>武隆水利发〔2020〕141号</v>
          </cell>
        </row>
        <row r="324">
          <cell r="D324" t="str">
            <v>武隆区仙女山镇2020年白果村产业园便道项目</v>
          </cell>
          <cell r="E324" t="str">
            <v>基础设施</v>
          </cell>
          <cell r="F324" t="str">
            <v>新建采摘步道5.5千米，宽1米</v>
          </cell>
          <cell r="G324" t="str">
            <v>2020.09.07</v>
          </cell>
          <cell r="H324" t="str">
            <v>2020.10.20</v>
          </cell>
          <cell r="I324" t="str">
            <v>2020年完成采摘步道长5.5千米、宽1米的建设。带动贫困户务工。</v>
          </cell>
          <cell r="J324" t="str">
            <v>是</v>
          </cell>
          <cell r="K324">
            <v>348</v>
          </cell>
          <cell r="L324" t="str">
            <v>武隆扶贫办发〔2020〕47号</v>
          </cell>
        </row>
        <row r="325">
          <cell r="D325" t="str">
            <v>2020年武隆区仙女山镇白果村扶贫产业灌溉项目</v>
          </cell>
          <cell r="E325" t="str">
            <v>基础设施</v>
          </cell>
          <cell r="F325" t="str">
            <v>新建水池400立方米，埋设安装水管800米</v>
          </cell>
          <cell r="G325" t="str">
            <v>2020.04.20</v>
          </cell>
          <cell r="H325" t="str">
            <v>2020.07.09</v>
          </cell>
          <cell r="I325" t="str">
            <v>项目实施可解决白果村54人（其中贫困人口4人）饮水安全行问题，可解决150亩耕地等农业用水”</v>
          </cell>
          <cell r="J325" t="str">
            <v>是</v>
          </cell>
          <cell r="K325">
            <v>271</v>
          </cell>
          <cell r="L325" t="str">
            <v>武隆扶贫办发〔2020〕11号</v>
          </cell>
        </row>
        <row r="326">
          <cell r="D326" t="str">
            <v>2020年武隆区仙女山街道灾后重建项目</v>
          </cell>
          <cell r="E326" t="str">
            <v>基础设施</v>
          </cell>
          <cell r="F326" t="str">
            <v>用于进一步做好防汛救灾中精准扶贫工作，贫困户住房保障和饮水安全保障修复等灾后重建</v>
          </cell>
          <cell r="G326" t="str">
            <v>2020.09.25</v>
          </cell>
          <cell r="H326" t="str">
            <v>2020.10.30 </v>
          </cell>
          <cell r="I326" t="str">
            <v>解决受灾贫困户住房和饮水安全</v>
          </cell>
          <cell r="J326" t="str">
            <v>是</v>
          </cell>
          <cell r="K326">
            <v>381</v>
          </cell>
          <cell r="L326" t="str">
            <v>武隆扶贫办发〔2020〕58号</v>
          </cell>
        </row>
        <row r="327">
          <cell r="D327" t="str">
            <v>2020年武隆区仙女山镇白果村苏岭休闲农业采摘园农旅融合建设项目</v>
          </cell>
          <cell r="E327" t="str">
            <v>农业生产发展</v>
          </cell>
          <cell r="F327" t="str">
            <v>新建产品临时销售点一处400平米；采摘步道300米；接待大厅170平方米；仓库260平方米；修建农家乐170平方米，10间房间。</v>
          </cell>
          <cell r="G327" t="str">
            <v>2019.08.19</v>
          </cell>
          <cell r="H327" t="str">
            <v>2020.04.30</v>
          </cell>
          <cell r="I327" t="str">
            <v>解决苏岭农业社产业发展和产业带动及就业问题。通过土地租赁及务工带动周边农户约20户，其中贫困户5户</v>
          </cell>
          <cell r="J327" t="str">
            <v>是</v>
          </cell>
          <cell r="K327">
            <v>273</v>
          </cell>
          <cell r="L327" t="str">
            <v>武农发〔2020〕28号
</v>
          </cell>
        </row>
        <row r="328">
          <cell r="D328" t="str">
            <v>武隆区2020年仙女山镇桃园村梦幻谷公路</v>
          </cell>
          <cell r="E328" t="str">
            <v>农村基础设施建设</v>
          </cell>
          <cell r="F328" t="str">
            <v>硬化6.441公里路面宽度5.5米。</v>
          </cell>
          <cell r="G328" t="str">
            <v>2020.01.01</v>
          </cell>
          <cell r="H328" t="str">
            <v>2020.12.30</v>
          </cell>
          <cell r="I328" t="str">
            <v>该项目实施可解决桃园村76人（其中贫困人口34人）出行问题，可带动贫困户发展乡村旅游”。</v>
          </cell>
          <cell r="J328" t="str">
            <v>是</v>
          </cell>
        </row>
        <row r="329">
          <cell r="D329" t="str">
            <v>2020年武隆区仙女山镇荆竹村人居环境精品村建设项目</v>
          </cell>
          <cell r="E329" t="str">
            <v>农村基础设施建设</v>
          </cell>
          <cell r="F329" t="str">
            <v>村规划编制农村生活垃圾治理，农村污水治理，村容村貌提升等</v>
          </cell>
          <cell r="G329" t="str">
            <v>2020.01.01</v>
          </cell>
          <cell r="H329" t="str">
            <v>2020.12.30</v>
          </cell>
          <cell r="I329" t="str">
            <v>通过人居环境整治项目的实施，村容村貌得到综合提升改造，生活垃圾、生活污水得到有效处理，环境得到了有效的改善。</v>
          </cell>
          <cell r="J329" t="str">
            <v>是</v>
          </cell>
        </row>
        <row r="329">
          <cell r="L329" t="str">
            <v>武农村人居环境整治办〔2020〕1号</v>
          </cell>
        </row>
        <row r="330">
          <cell r="D330" t="str">
            <v>2020年武隆区仙女山镇石梁子村水果基地建设项目</v>
          </cell>
          <cell r="E330" t="str">
            <v>农业生产发展</v>
          </cell>
          <cell r="F330" t="str">
            <v>1.新建连体大棚7亩；2.新建单个大棚8.5亩；3.果园安装监控；4.70亩林地施肥</v>
          </cell>
          <cell r="G330" t="str">
            <v>2020.01.01</v>
          </cell>
          <cell r="H330" t="str">
            <v>2020.12.30</v>
          </cell>
          <cell r="I330" t="str">
            <v>解决劳动力务工10个其中当地10个，贫困户2个；带动农户增收10户，其中贫困户5户。</v>
          </cell>
          <cell r="J330" t="str">
            <v>是</v>
          </cell>
          <cell r="K330">
            <v>420</v>
          </cell>
          <cell r="L330" t="str">
            <v>武农发〔2020〕28号
</v>
          </cell>
        </row>
        <row r="331">
          <cell r="D331" t="str">
            <v>2020年武隆区火炉镇万峰堡上公路</v>
          </cell>
          <cell r="E331" t="str">
            <v>交通运输</v>
          </cell>
          <cell r="F331" t="str">
            <v>干田堡、堡上农业社，新建泥结石路3.7公里，路基宽度4.5米。</v>
          </cell>
          <cell r="G331">
            <v>2020.4</v>
          </cell>
          <cell r="H331">
            <v>2020.8</v>
          </cell>
          <cell r="I331" t="str">
            <v>8人参与前期项目确定会议、决议，5人参与入库项目的选择，4人参与项目实施过程中施工质量和资金使用的监督。通过改善交通条件，方便232人其中贫困户50人生活出行并降低农产品运输成本。　</v>
          </cell>
          <cell r="J331" t="str">
            <v>是</v>
          </cell>
        </row>
        <row r="331">
          <cell r="L331" t="str">
            <v>武隆交通计〔2020〕18号</v>
          </cell>
        </row>
        <row r="332">
          <cell r="D332" t="str">
            <v>2020年武隆区火炉镇岩峰村赵家湾至石桥社道公路</v>
          </cell>
          <cell r="E332" t="str">
            <v>交通运输</v>
          </cell>
          <cell r="F332" t="str">
            <v>新建岩峰村赵家湾至石桥社道公路全场3.2公里，路基宽度5.5米。路面结构为泥结石公路</v>
          </cell>
          <cell r="G332">
            <v>2020.5</v>
          </cell>
          <cell r="H332">
            <v>2020.11</v>
          </cell>
          <cell r="I332" t="str">
            <v>支持农村路建设，确保完工项目验收合格，预计解决123户356人出行问题，其中贫困户35户98人</v>
          </cell>
          <cell r="J332" t="str">
            <v>是</v>
          </cell>
        </row>
        <row r="332">
          <cell r="L332" t="str">
            <v>武隆交通计〔2020〕18号</v>
          </cell>
        </row>
        <row r="333">
          <cell r="D333" t="str">
            <v>2020年武隆区火炉镇徐家村改扩建公路</v>
          </cell>
          <cell r="E333" t="str">
            <v>交通运输</v>
          </cell>
          <cell r="F333" t="str">
            <v>火炉镇徐家村公路改扩建全长2.5公里，预计花费18万元，其中大公路至六尺沟改扩建(500米)，稻香土地至刘家湾改扩建(1.1公里)，杉树湾至核桃坪改扩建(900米)；新建连接路一条刘家湾至六尺沟900米，预计花费14万元，共计预算花费32万元。</v>
          </cell>
          <cell r="G333">
            <v>2020.5</v>
          </cell>
          <cell r="H333">
            <v>2020.7</v>
          </cell>
          <cell r="I333" t="str">
            <v>支持农村路建设涉及人数258人，其中贫困户8户31人。</v>
          </cell>
          <cell r="J333" t="str">
            <v>是</v>
          </cell>
        </row>
        <row r="333">
          <cell r="L333" t="str">
            <v>武隆交通计〔2020〕18号</v>
          </cell>
        </row>
        <row r="334">
          <cell r="D334" t="str">
            <v>2020年武隆区火炉镇徐家至关桥公路</v>
          </cell>
          <cell r="E334" t="str">
            <v>交通运输</v>
          </cell>
          <cell r="F334" t="str">
            <v>坨田、石庙农业社，新建泥结石公路3.4公里，路基宽度4.5米。</v>
          </cell>
          <cell r="G334">
            <v>2020.4</v>
          </cell>
          <cell r="H334">
            <v>2020.8</v>
          </cell>
          <cell r="I334" t="str">
            <v>支持农村路建设，确保完工项目验收合格，预计解决57户138人出行问题，其中贫困户9户25人，对经济发展有明显的促进作用。</v>
          </cell>
          <cell r="J334" t="str">
            <v>是</v>
          </cell>
        </row>
        <row r="334">
          <cell r="L334" t="str">
            <v>武隆交通计〔2020〕18号</v>
          </cell>
        </row>
        <row r="335">
          <cell r="D335" t="str">
            <v>2020年武隆区火炉镇鲁家村火二沟公路</v>
          </cell>
          <cell r="E335" t="str">
            <v>交通运输</v>
          </cell>
          <cell r="F335" t="str">
            <v>硬化1.53公里路面宽度3.5米</v>
          </cell>
          <cell r="G335">
            <v>2019.5</v>
          </cell>
          <cell r="H335">
            <v>2020.3</v>
          </cell>
          <cell r="I335" t="str">
            <v>支持农村路建设，确保完工项目验收合格，预计解决23户73人出行问题，其中贫困户9户21人。</v>
          </cell>
          <cell r="J335" t="str">
            <v>是</v>
          </cell>
        </row>
        <row r="335">
          <cell r="L335" t="str">
            <v>武隆交通计〔2020〕18号</v>
          </cell>
        </row>
        <row r="336">
          <cell r="D336" t="str">
            <v>2020年武隆区火炉镇鲁家村大通槽公路</v>
          </cell>
          <cell r="E336" t="str">
            <v>交通运输</v>
          </cell>
          <cell r="F336" t="str">
            <v>硬化2.3公里路面宽度4.5米</v>
          </cell>
          <cell r="G336">
            <v>2019.5</v>
          </cell>
          <cell r="H336">
            <v>2020.3</v>
          </cell>
          <cell r="I336" t="str">
            <v>支持农村路建设，确保完工项目验收合格，预计解决32户85人出行问题，其中贫困户5户14人。</v>
          </cell>
          <cell r="J336" t="str">
            <v>是</v>
          </cell>
        </row>
        <row r="336">
          <cell r="L336" t="str">
            <v>武隆交通计〔2020〕18号</v>
          </cell>
        </row>
        <row r="337">
          <cell r="D337" t="str">
            <v>2020年武隆区火炉镇岩峰村枝子树公路</v>
          </cell>
          <cell r="E337" t="str">
            <v>交通运输</v>
          </cell>
          <cell r="F337" t="str">
            <v>硬化3.5公里路面宽度3.5米</v>
          </cell>
          <cell r="G337">
            <v>2020.3</v>
          </cell>
          <cell r="H337">
            <v>2020.7</v>
          </cell>
          <cell r="I337" t="str">
            <v>支持农村路建设，确保完工项目验收合格，预计解决36户135人出行问题，其中贫困户10户27人。</v>
          </cell>
          <cell r="J337" t="str">
            <v>是</v>
          </cell>
        </row>
        <row r="337">
          <cell r="L337" t="str">
            <v>武隆交通计〔2020〕18号</v>
          </cell>
        </row>
        <row r="338">
          <cell r="D338" t="str">
            <v>2020年武隆区火炉镇新田村盖坪公路</v>
          </cell>
          <cell r="E338" t="str">
            <v>交通运输</v>
          </cell>
          <cell r="F338" t="str">
            <v>硬化1.6公里路面宽度4.5米</v>
          </cell>
          <cell r="G338">
            <v>2019.8</v>
          </cell>
          <cell r="H338">
            <v>2020.4</v>
          </cell>
          <cell r="I338" t="str">
            <v>支持农村路建设，确保完工项目验收合格，预计解决27户89人出行问题，其中贫困户7户18人。</v>
          </cell>
          <cell r="J338" t="str">
            <v>是</v>
          </cell>
        </row>
        <row r="338">
          <cell r="L338" t="str">
            <v>武隆交通计〔2020〕18号</v>
          </cell>
        </row>
        <row r="339">
          <cell r="D339" t="str">
            <v>2020年武隆区火炉镇梦冲塘村龙坝公路</v>
          </cell>
          <cell r="E339" t="str">
            <v>交通运输</v>
          </cell>
          <cell r="F339" t="str">
            <v>硬化2.1公里路面宽度3.5米</v>
          </cell>
          <cell r="G339">
            <v>2019.12</v>
          </cell>
          <cell r="H339">
            <v>2020.6</v>
          </cell>
          <cell r="I339" t="str">
            <v>支持农村路建设，确保完工项目验收合格，预计解决177户337人出行问题，其中贫困户27户140人。</v>
          </cell>
          <cell r="J339" t="str">
            <v>是</v>
          </cell>
        </row>
        <row r="339">
          <cell r="L339" t="str">
            <v>武隆交通计〔2020〕18号</v>
          </cell>
        </row>
        <row r="340">
          <cell r="D340" t="str">
            <v>2020年武隆区火炉镇木水村庙坝子公路</v>
          </cell>
          <cell r="E340" t="str">
            <v>交通运输</v>
          </cell>
          <cell r="F340" t="str">
            <v>硬化2.5公里路面宽度3.5米</v>
          </cell>
          <cell r="G340">
            <v>2020.3</v>
          </cell>
          <cell r="H340" t="str">
            <v>2020.10</v>
          </cell>
          <cell r="I340" t="str">
            <v>支持农村路建设，确保完工项目验收合格，预计解决55户127人出行问题，其中贫困户12户32人。</v>
          </cell>
          <cell r="J340" t="str">
            <v>是</v>
          </cell>
        </row>
        <row r="340">
          <cell r="L340" t="str">
            <v>武隆交通计〔2020〕18号</v>
          </cell>
        </row>
        <row r="341">
          <cell r="D341" t="str">
            <v>2020年武隆区火炉镇保峰村岩峰至保峰环线连接公路</v>
          </cell>
          <cell r="E341" t="str">
            <v>交通运输</v>
          </cell>
          <cell r="F341" t="str">
            <v>油化公路4.816km，主线路面宽度5.5米</v>
          </cell>
          <cell r="G341">
            <v>2020.4</v>
          </cell>
          <cell r="H341" t="str">
            <v>2020.10</v>
          </cell>
          <cell r="I341" t="str">
            <v>支持农村路建设，确保完工项目验收合格，预计解决592户1357人出行问题，其中贫困户147户483人</v>
          </cell>
          <cell r="J341" t="str">
            <v>是</v>
          </cell>
        </row>
        <row r="341">
          <cell r="L341" t="str">
            <v>武隆交通计〔2020〕18号</v>
          </cell>
        </row>
        <row r="342">
          <cell r="D342" t="str">
            <v>2020年武隆区火炉镇向前村社道连接公路</v>
          </cell>
          <cell r="E342" t="str">
            <v>交通运输</v>
          </cell>
          <cell r="F342" t="str">
            <v>向前村社道连接公路路面改造项目，全长5.45公里，共分3个路段，其中：路段一起于南泥坎易地搬迁点，止于凉水井，全长0.45公里，路面宽度5.5米；路段二起于县道787大岩处止于大面坡鑫水公路，全长3.3公里，路面宽度4.5米；路段三起于坝脚止于岩脚，全长1.7公里，路面宽度4.5米。</v>
          </cell>
          <cell r="G342">
            <v>2020.4</v>
          </cell>
          <cell r="H342">
            <v>2020.11</v>
          </cell>
          <cell r="I342" t="str">
            <v>支持农村路建设，确保完工项目验收合格，预计解决904户1823人出行问题，其中贫困户107户325人</v>
          </cell>
          <cell r="J342" t="str">
            <v>是</v>
          </cell>
        </row>
        <row r="342">
          <cell r="L342" t="str">
            <v>武隆交通计〔2020〕18号</v>
          </cell>
        </row>
        <row r="343">
          <cell r="D343" t="str">
            <v>2020年武隆区火炉镇江后路沿线乡村旅游建设项目</v>
          </cell>
          <cell r="E343" t="str">
            <v>人居环境整治</v>
          </cell>
          <cell r="F343" t="str">
            <v>车坝村沿线乡村旅游配套设施建设及产业发展</v>
          </cell>
          <cell r="G343">
            <v>2020.7</v>
          </cell>
          <cell r="H343">
            <v>2020.11</v>
          </cell>
          <cell r="I343" t="str">
            <v>建成后，提档升级龙溪古渡乡村旅游示范点，基本实现农旅融合，将多吸引10000人以上来观光，增加沿线农民人均收入2000元以上</v>
          </cell>
          <cell r="J343" t="str">
            <v>是</v>
          </cell>
        </row>
        <row r="343">
          <cell r="L343" t="str">
            <v>武隆扶贫办发〔2020〕47号</v>
          </cell>
        </row>
        <row r="344">
          <cell r="D344" t="str">
            <v>2020年武隆区火炉镇筏子村集体经济产业发展项目</v>
          </cell>
          <cell r="E344" t="str">
            <v>农业生产发展</v>
          </cell>
          <cell r="F344" t="str">
            <v>发展集体经济</v>
          </cell>
          <cell r="G344" t="str">
            <v>2020.01</v>
          </cell>
          <cell r="H344">
            <v>2020.1</v>
          </cell>
        </row>
        <row r="344">
          <cell r="J344" t="str">
            <v>是</v>
          </cell>
        </row>
        <row r="344">
          <cell r="L344" t="str">
            <v>武农发〔2020〕28号</v>
          </cell>
        </row>
        <row r="345">
          <cell r="D345" t="str">
            <v>2020年武隆区火炉镇云峰村贫困村集体经济发展项目</v>
          </cell>
          <cell r="E345" t="str">
            <v>农业生产发展</v>
          </cell>
          <cell r="F345" t="str">
            <v>发展集体经济</v>
          </cell>
          <cell r="G345" t="str">
            <v>2020.01</v>
          </cell>
          <cell r="H345">
            <v>2020.08</v>
          </cell>
        </row>
        <row r="345">
          <cell r="J345" t="str">
            <v>是</v>
          </cell>
        </row>
        <row r="345">
          <cell r="L345" t="str">
            <v>武农发〔2020〕28号</v>
          </cell>
        </row>
        <row r="346">
          <cell r="D346" t="str">
            <v>2020年武隆区火炉镇新田村贫困村集体经济发展项目</v>
          </cell>
          <cell r="E346" t="str">
            <v>农业生产发展</v>
          </cell>
          <cell r="F346" t="str">
            <v>发展集体经济</v>
          </cell>
          <cell r="G346" t="str">
            <v>2020.01</v>
          </cell>
          <cell r="H346">
            <v>2020.08</v>
          </cell>
        </row>
        <row r="346">
          <cell r="J346" t="str">
            <v>是</v>
          </cell>
        </row>
        <row r="346">
          <cell r="L346" t="str">
            <v>武农发〔2020〕28号</v>
          </cell>
        </row>
        <row r="347">
          <cell r="D347" t="str">
            <v>2020年武隆区火炉镇保峰村贫困村集体经济发展项目</v>
          </cell>
          <cell r="E347" t="str">
            <v>农业生产发展</v>
          </cell>
          <cell r="F347" t="str">
            <v>发展集体经济</v>
          </cell>
          <cell r="G347" t="str">
            <v>2020.01</v>
          </cell>
          <cell r="H347">
            <v>2020.08</v>
          </cell>
        </row>
        <row r="347">
          <cell r="J347" t="str">
            <v>是</v>
          </cell>
        </row>
        <row r="347">
          <cell r="L347" t="str">
            <v>武农发〔2020〕28号</v>
          </cell>
        </row>
        <row r="348">
          <cell r="D348" t="str">
            <v>2020年武隆区火炉镇车坝村人居环境精品村建设项目</v>
          </cell>
          <cell r="E348" t="str">
            <v>农村基础设施建设</v>
          </cell>
          <cell r="F348" t="str">
            <v>发展集体经济</v>
          </cell>
          <cell r="G348" t="str">
            <v>2020.02</v>
          </cell>
        </row>
        <row r="348">
          <cell r="J348" t="str">
            <v>是</v>
          </cell>
        </row>
        <row r="348">
          <cell r="L348" t="str">
            <v>武人居环境整治组办〔2020〕36号</v>
          </cell>
        </row>
        <row r="349">
          <cell r="D349" t="str">
            <v>火炉镇2020年第二批农村饮水安全巩固提升工程</v>
          </cell>
          <cell r="E349" t="str">
            <v>农村基础设施建设</v>
          </cell>
          <cell r="F349" t="str">
            <v>新建水池4口570m3，维修水池5口700m3，安装管网5km，配套过滤池2口</v>
          </cell>
          <cell r="G349" t="str">
            <v>2020.04</v>
          </cell>
        </row>
        <row r="349">
          <cell r="J349" t="str">
            <v>是</v>
          </cell>
        </row>
        <row r="349">
          <cell r="L349" t="str">
            <v>武隆水利发2020【141】号</v>
          </cell>
        </row>
        <row r="350">
          <cell r="D350" t="str">
            <v>2020年武隆区火炉镇保峰村乡村振兴项目</v>
          </cell>
          <cell r="E350" t="str">
            <v>农业生产发展</v>
          </cell>
          <cell r="F350" t="str">
            <v>通过产业振兴带动当地约50户农户产业发展，促进农户产业增收，户均增收2000元（其中：贫困户增收500元），</v>
          </cell>
          <cell r="G350">
            <v>2020.01</v>
          </cell>
        </row>
        <row r="350">
          <cell r="J350" t="str">
            <v>是</v>
          </cell>
        </row>
        <row r="350">
          <cell r="L350" t="str">
            <v>武农发〔2020〕28号</v>
          </cell>
        </row>
        <row r="351">
          <cell r="D351" t="str">
            <v>2020年武隆区火炉镇灾后重建项目</v>
          </cell>
          <cell r="E351" t="str">
            <v>改善生产生活条件</v>
          </cell>
          <cell r="F351" t="str">
            <v>用于进一步做好防汛救灾中精准扶贫工作，贫困户住房保障和饮水安全保障修复等灾后重建经费</v>
          </cell>
          <cell r="G351">
            <v>2020.09</v>
          </cell>
        </row>
        <row r="351">
          <cell r="J351" t="str">
            <v>是</v>
          </cell>
        </row>
        <row r="351">
          <cell r="L351" t="str">
            <v>武隆扶贫办发〔2020〕58号</v>
          </cell>
        </row>
        <row r="352">
          <cell r="D352" t="str">
            <v>2020年武隆区火炉镇呐溪沟集体经济发展项目</v>
          </cell>
          <cell r="E352" t="str">
            <v>农业生产发展</v>
          </cell>
          <cell r="F352" t="str">
            <v>1.无动力乐园项目1个；
2.飞跃丛林项目1个
3.滑索项目1个；与喀斯特公司开展股份合作，投入火炉纳溪沟观光旅游项目，建成后按10%的比例分红，同时提供岗位50个以上，涉及贫困户5人以上。</v>
          </cell>
          <cell r="G352">
            <v>2020.01</v>
          </cell>
          <cell r="H352">
            <v>2020.09</v>
          </cell>
        </row>
        <row r="352">
          <cell r="J352" t="str">
            <v>是</v>
          </cell>
        </row>
        <row r="352">
          <cell r="L352" t="str">
            <v>武隆扶贫办发〔2020〕11号</v>
          </cell>
        </row>
        <row r="353">
          <cell r="D353" t="str">
            <v>2020年武隆区桐梓镇双凤村大沟至邓家湾公路</v>
          </cell>
          <cell r="E353" t="str">
            <v>农村基础设施建设</v>
          </cell>
          <cell r="F353" t="str">
            <v>硬化1.3公里长，4.5米宽混凝土路面和10㎝厚级配碎石基层+20㎝厚C25砼面层</v>
          </cell>
          <cell r="G353" t="str">
            <v>2020.1.10</v>
          </cell>
          <cell r="H353" t="str">
            <v>2020.5.30</v>
          </cell>
        </row>
        <row r="353">
          <cell r="L353" t="str">
            <v>武隆交通计〔2020〕4号、武隆交委计〔2018〕31号</v>
          </cell>
        </row>
        <row r="354">
          <cell r="D354" t="str">
            <v>2020年武隆区桐梓镇双凤村方家坪至老堡塘公路</v>
          </cell>
          <cell r="E354" t="str">
            <v>农村基础设施建设</v>
          </cell>
          <cell r="F354" t="str">
            <v>硬化1.7公里长，4.5米宽混凝土路面和10㎝厚级配碎石基层+20㎝厚C25砼面层</v>
          </cell>
          <cell r="G354" t="str">
            <v>2020.1.10</v>
          </cell>
          <cell r="H354" t="str">
            <v>2020.6.30</v>
          </cell>
        </row>
        <row r="354">
          <cell r="L354" t="str">
            <v>武隆交通计〔2020〕4号、武隆交委计〔2018〕31号</v>
          </cell>
        </row>
        <row r="355">
          <cell r="D355" t="str">
            <v>2020年武隆区桐梓镇桐梓村高坎子至后曹公路</v>
          </cell>
          <cell r="E355" t="str">
            <v>农村基础设施建设</v>
          </cell>
          <cell r="F355" t="str">
            <v>硬化2公里长，4.5米宽混凝土路面和10㎝厚级配碎石基层+20㎝厚C25砼面层</v>
          </cell>
          <cell r="G355" t="str">
            <v>2020.1.10</v>
          </cell>
          <cell r="H355" t="str">
            <v>2020.6.30</v>
          </cell>
        </row>
        <row r="355">
          <cell r="L355" t="str">
            <v>武隆交通计〔2020〕4号、武隆交委计〔2018〕31号</v>
          </cell>
        </row>
        <row r="356">
          <cell r="D356" t="str">
            <v>2020年武隆区桐梓镇桐梓村龙洞水至窄曹公路</v>
          </cell>
          <cell r="E356" t="str">
            <v>农村基础设施建设</v>
          </cell>
          <cell r="F356" t="str">
            <v>硬化1.2公里长，4.5米宽混凝土路面和10㎝厚级配碎石基层+20㎝厚C25砼面层</v>
          </cell>
          <cell r="G356" t="str">
            <v>2020.1.10</v>
          </cell>
          <cell r="H356" t="str">
            <v>2020.6.30</v>
          </cell>
        </row>
        <row r="356">
          <cell r="L356" t="str">
            <v>武隆交通计〔2020〕4号、武隆交委计〔2018〕31号</v>
          </cell>
        </row>
        <row r="357">
          <cell r="D357" t="str">
            <v>2020年武隆区桐梓镇繁荣村郭湾至炸房公路</v>
          </cell>
          <cell r="E357" t="str">
            <v>农村基础设施建设</v>
          </cell>
          <cell r="F357" t="str">
            <v>硬化1公里长，4.5米宽混凝土路面和10㎝厚级配碎石基层+20㎝厚C25砼面层</v>
          </cell>
          <cell r="G357" t="str">
            <v>2020.1.10</v>
          </cell>
          <cell r="H357" t="str">
            <v>2020.6.30</v>
          </cell>
        </row>
        <row r="357">
          <cell r="L357" t="str">
            <v>武隆交通计〔2020〕4号、武隆交委计〔2018〕31号</v>
          </cell>
        </row>
        <row r="358">
          <cell r="D358" t="str">
            <v>2020年武隆区桐梓镇繁荣村岩口至大土公路</v>
          </cell>
          <cell r="E358" t="str">
            <v>农村基础设施建设</v>
          </cell>
          <cell r="F358" t="str">
            <v>硬化0.5公里长，4.5米宽混凝土路面和10㎝厚级配碎石基层+20㎝厚C25砼面层</v>
          </cell>
          <cell r="G358" t="str">
            <v>2020.1.10</v>
          </cell>
          <cell r="H358" t="str">
            <v>2020.6.30</v>
          </cell>
        </row>
        <row r="358">
          <cell r="L358" t="str">
            <v>武隆交通计〔2020〕4号、武隆交委计〔2018〕31号</v>
          </cell>
        </row>
        <row r="359">
          <cell r="D359" t="str">
            <v>2020年武隆区桐梓镇桐梓村肖家片公路</v>
          </cell>
          <cell r="E359" t="str">
            <v>农村基础设施建设</v>
          </cell>
          <cell r="F359" t="str">
            <v>硬化1.3公里长，4.5米宽混凝土路面和10㎝厚级配碎石基层+20㎝厚C25砼面层</v>
          </cell>
          <cell r="G359" t="str">
            <v>2020.1.10</v>
          </cell>
          <cell r="H359" t="str">
            <v>2020.6.30</v>
          </cell>
        </row>
        <row r="359">
          <cell r="L359" t="str">
            <v>武隆交通计〔2020〕4号、武隆交委计〔2018〕31号</v>
          </cell>
        </row>
        <row r="360">
          <cell r="D360" t="str">
            <v>2020年武隆区桐梓镇双凤村会家弯公路</v>
          </cell>
          <cell r="E360" t="str">
            <v>农村基础设施建设</v>
          </cell>
          <cell r="F360" t="str">
            <v>硬化3公里长，4.5米宽混凝土路面和10㎝厚级配碎石基层+20㎝厚C25砼面层</v>
          </cell>
          <cell r="G360" t="str">
            <v>2020.1.10</v>
          </cell>
          <cell r="H360" t="str">
            <v>2020.6.30</v>
          </cell>
        </row>
        <row r="360">
          <cell r="L360" t="str">
            <v>武隆交通计〔2020〕4号、武隆交委计〔2018〕31号</v>
          </cell>
        </row>
        <row r="361">
          <cell r="D361" t="str">
            <v>2020年桐梓镇哨顶公路</v>
          </cell>
          <cell r="E361" t="str">
            <v>农村基础设施建设</v>
          </cell>
          <cell r="F361" t="str">
            <v>建设里程3.3公里，路基宽度5.5米，建设性质为通畅。</v>
          </cell>
          <cell r="G361" t="str">
            <v>2019.12.10</v>
          </cell>
          <cell r="H361" t="str">
            <v>2020.3.1</v>
          </cell>
        </row>
        <row r="361">
          <cell r="L361" t="str">
            <v>武隆交通计〔2020〕4号、武隆交委计〔2018〕31号</v>
          </cell>
        </row>
        <row r="362">
          <cell r="D362" t="str">
            <v>2020年武隆区桐梓镇繁荣村贫困村集体经济发展项目</v>
          </cell>
          <cell r="E362" t="str">
            <v>农业生产发展</v>
          </cell>
          <cell r="F362" t="str">
            <v>入股重庆市金尊食品有限公司，期限：一年一签，固定分红：20000元，如中间公司经营不善导致亏损，抵押物资：生产设备。</v>
          </cell>
          <cell r="G362" t="str">
            <v>2020.3.31</v>
          </cell>
          <cell r="H362" t="str">
            <v>2020.8.30</v>
          </cell>
        </row>
        <row r="362">
          <cell r="L362" t="str">
            <v>武农发〔2020〕28号</v>
          </cell>
        </row>
        <row r="363">
          <cell r="D363" t="str">
            <v>2020年武隆区桐梓镇官田村贫困村集体经济发展项目</v>
          </cell>
          <cell r="E363" t="str">
            <v>农业生产发展</v>
          </cell>
          <cell r="F363" t="str">
            <v>入股桐梓石场（武隆区顺杰石材有限公司），期限：一年一签，固定分红：25000元，如中间石场经营不善导致亏损，抵押物资：设备厂房。</v>
          </cell>
          <cell r="G363" t="str">
            <v>2020.3.31</v>
          </cell>
          <cell r="H363" t="str">
            <v>2020.6.30</v>
          </cell>
        </row>
        <row r="363">
          <cell r="L363" t="str">
            <v>武农发〔2020〕28号</v>
          </cell>
        </row>
        <row r="364">
          <cell r="D364" t="str">
            <v>2020年武隆区桐梓镇桐梓村贫困村集体经济发展项目</v>
          </cell>
          <cell r="E364" t="str">
            <v>农业生产发展</v>
          </cell>
          <cell r="F364" t="str">
            <v>入股桐梓石场（武隆区顺杰石材有限公司），期限：一年一签，固定分红：25000元，如中间石场经营不善导致亏损，抵押物资：设备厂房。</v>
          </cell>
          <cell r="G364" t="str">
            <v>2020.3.31</v>
          </cell>
          <cell r="H364" t="str">
            <v>2020.6.30</v>
          </cell>
        </row>
        <row r="364">
          <cell r="L364" t="str">
            <v>武农发〔2020〕28号</v>
          </cell>
        </row>
        <row r="365">
          <cell r="D365" t="str">
            <v>2020年武隆区桐梓镇长征村人居环境示范村建设项目</v>
          </cell>
          <cell r="E365" t="str">
            <v>农业生产发展</v>
          </cell>
          <cell r="F365" t="str">
            <v>村规划编制农村生活垃圾治理，农村污水治理，村容村貌提升等</v>
          </cell>
          <cell r="G365" t="str">
            <v>2020.6.30</v>
          </cell>
          <cell r="H365" t="str">
            <v>2020.12.30</v>
          </cell>
        </row>
        <row r="365">
          <cell r="L365" t="str">
            <v>武人居环境整治组办〔2020〕36号</v>
          </cell>
        </row>
        <row r="366">
          <cell r="D366" t="str">
            <v>桐梓镇2020年第二批农村饮水安全巩固提升工程</v>
          </cell>
          <cell r="E366" t="str">
            <v>农业生产发展</v>
          </cell>
          <cell r="F366" t="str">
            <v>新建200m3水池1口、维修水池渗漏4口、整改安装各型管道4500米</v>
          </cell>
          <cell r="G366">
            <v>2020.6</v>
          </cell>
          <cell r="H366" t="str">
            <v>2020.12.30</v>
          </cell>
        </row>
        <row r="366">
          <cell r="L366" t="str">
            <v>武隆水利发〔2020〕141号</v>
          </cell>
        </row>
        <row r="367">
          <cell r="D367" t="str">
            <v>2020年武隆区桐梓镇灾后重建项目</v>
          </cell>
          <cell r="E367" t="str">
            <v>农业生产发展</v>
          </cell>
          <cell r="F367" t="str">
            <v>用于进一步做好防汛救灾中精准扶贫工作，贫困户住房保障和饮水安全保障修复等灾后重建经费</v>
          </cell>
          <cell r="G367" t="str">
            <v>2020.9.5</v>
          </cell>
          <cell r="H367" t="str">
            <v>2020.9.30</v>
          </cell>
        </row>
        <row r="367">
          <cell r="L367" t="str">
            <v>武隆扶贫办发〔2020〕58号</v>
          </cell>
        </row>
        <row r="368">
          <cell r="D368" t="str">
            <v>2020年武隆区凤来乡青龙村公路</v>
          </cell>
          <cell r="E368" t="str">
            <v>村基础设施</v>
          </cell>
          <cell r="F368" t="str">
            <v>青龙村硬化公路5.7公里、4.5米宽</v>
          </cell>
          <cell r="G368">
            <v>2020.01</v>
          </cell>
          <cell r="H368">
            <v>2020.12</v>
          </cell>
          <cell r="I368" t="str">
            <v>2020年完成道路硬化5.7公里，路面宽度4.5米，项目验收合格率≧100%，项目完成率≧100%，道路补助标准50万元/公里，地区农民人均纯收入增长幅度≧25%，受益建档立卡贫困≧12户，工程设计使用年限≧10年，受益贫困人口满意度≧100%</v>
          </cell>
          <cell r="J368" t="str">
            <v>是</v>
          </cell>
          <cell r="K368">
            <v>39</v>
          </cell>
          <cell r="L368" t="str">
            <v>重庆市财政局关于提前下达2020年财政专项扶贫资金的通知渝财农［2019］144号</v>
          </cell>
        </row>
        <row r="369">
          <cell r="D369" t="str">
            <v>2020年武隆区凤来乡高寿村贫困村集体经济发展项目</v>
          </cell>
          <cell r="E369" t="str">
            <v>产业项目</v>
          </cell>
          <cell r="F369" t="str">
            <v>采购辣椒烘干设备1台（套）集体经济发展项目及规划经村支两委研究确定采购辣椒烘干设备1台（套）增加集体经济收入，带动85户贫困户年均增收0.8万元</v>
          </cell>
          <cell r="G369">
            <v>2020.01</v>
          </cell>
          <cell r="H369">
            <v>2020.12</v>
          </cell>
          <cell r="I369" t="str">
            <v> 年度完成率100%，发展特色产业1个，项目验收合格率≧100%，项目完成率≧100%，补助12万元，村集体经济年收入≥2万元，受益建档立卡贫困≧90户，工程设计使用年限≧3年，受益贫困人口满意度≧100%</v>
          </cell>
          <cell r="J369" t="str">
            <v>是</v>
          </cell>
          <cell r="K369">
            <v>42</v>
          </cell>
          <cell r="L369" t="str">
            <v>武农发〔2020〕28号</v>
          </cell>
        </row>
        <row r="370">
          <cell r="D370" t="str">
            <v>2020年武隆区凤来乡青龙村贫困村集体经济发展项目</v>
          </cell>
          <cell r="E370" t="str">
            <v>产业项目</v>
          </cell>
          <cell r="F370" t="str">
            <v>集体经济发展项目及规划经村支两委研究确定采购苕粉加工设备1台（套）增加集体经济收入，带动70户贫困户年均增收0.55万元</v>
          </cell>
          <cell r="G370">
            <v>2020.01</v>
          </cell>
          <cell r="H370">
            <v>2020.12</v>
          </cell>
          <cell r="I370" t="str">
            <v>年度完成率100%，发展特色产业1个，项目验收合格率≧100%，项目完成率≧100%，补助12万元，村集体经济年收入≥2万元，受益建档立卡贫困≧62户，工程设计使用年限≧3年，受益贫困人口满意度≧100%</v>
          </cell>
          <cell r="J370" t="str">
            <v>是</v>
          </cell>
          <cell r="K370">
            <v>43</v>
          </cell>
          <cell r="L370" t="str">
            <v>武农发〔2020〕28号</v>
          </cell>
        </row>
        <row r="371">
          <cell r="D371" t="str">
            <v>2020年武隆区凤来乡临江村人饮项目</v>
          </cell>
          <cell r="E371" t="str">
            <v>生活条件改善</v>
          </cell>
          <cell r="F371" t="str">
            <v>新建土地岩社1口水池200立方米，配套管网。</v>
          </cell>
          <cell r="G371">
            <v>2020.01</v>
          </cell>
          <cell r="H371">
            <v>2020.12</v>
          </cell>
          <cell r="I371" t="str">
            <v>年度完成率100%，新建水池1口，项目验收合格率≧100%，项目完成率≧100%，补助10万元，带动贫困户经济增收≧0.5万元，受益建档立卡贫困≧70户，工程设计使用年限≧10年，受益贫困人口满意度≧100%</v>
          </cell>
          <cell r="J371" t="str">
            <v>是</v>
          </cell>
          <cell r="K371">
            <v>44</v>
          </cell>
          <cell r="L371" t="str">
            <v>重庆市财政局关于提前下达2020年财政专项扶贫资金的通知渝财农［2019］144号</v>
          </cell>
        </row>
        <row r="372">
          <cell r="D372" t="str">
            <v>2020年武隆区凤来乡灾后重建项目</v>
          </cell>
          <cell r="E372" t="str">
            <v>生活条件改善</v>
          </cell>
          <cell r="F372" t="str">
            <v>用于进一步做好防汛救灾中精准扶贫工作，贫困户住房保障和饮水安全保障修复等灾后重建经费</v>
          </cell>
          <cell r="G372">
            <v>2020.05</v>
          </cell>
          <cell r="H372">
            <v>2020.11</v>
          </cell>
          <cell r="I372" t="str">
            <v>解决受灾贫困户住房和饮水安全</v>
          </cell>
          <cell r="J372" t="str">
            <v>是</v>
          </cell>
          <cell r="K372">
            <v>368</v>
          </cell>
          <cell r="L372" t="str">
            <v>《关于下达第三批财政专项扶贫资金的通知》渝财农【2020】26号</v>
          </cell>
        </row>
        <row r="373">
          <cell r="D373" t="str">
            <v>2020年武隆区凤来乡产业贷款贴息项目</v>
          </cell>
          <cell r="E373" t="str">
            <v>农业生产发展</v>
          </cell>
          <cell r="F373" t="str">
            <v>在重庆市武隆融兴村镇银行贷款80万元，用于购买饲料，贷款期从2019年5月-2020年5月，贷款利率为5.8%，目前已支付利息16627.43元。</v>
          </cell>
          <cell r="G373">
            <v>43831</v>
          </cell>
          <cell r="H373">
            <v>44166</v>
          </cell>
          <cell r="I373" t="str">
            <v>促进产业发展，农业生产通过务工带动农户5户，其中贫困户2户，户均增收3000元</v>
          </cell>
        </row>
        <row r="373">
          <cell r="L373" t="str">
            <v>关于提前下达2020年市级农业专项资金预算指标的通知（渝财农[2019]148号）</v>
          </cell>
        </row>
        <row r="374">
          <cell r="D374" t="str">
            <v>2020年武隆区凤来乡第二批农村饮水安全巩固提升工程</v>
          </cell>
          <cell r="E374" t="str">
            <v>生活条件改善</v>
          </cell>
          <cell r="F374" t="str">
            <v>新建200方水池9口，过滤池13口、安装浮球阀</v>
          </cell>
          <cell r="G374">
            <v>2020.01</v>
          </cell>
          <cell r="H374">
            <v>2020.12</v>
          </cell>
          <cell r="I374" t="str">
            <v>年度完成率100%，新建水池1口，项目验收合格率≧100%，项目完成率≧100%，补助10万元，带动贫困户经济增收≧0.5万元，受益建档立卡贫困≧4户，工程设计使用年限≧10年，受益贫困人口满意度≧100%</v>
          </cell>
          <cell r="J374" t="str">
            <v>是</v>
          </cell>
          <cell r="K374">
            <v>399</v>
          </cell>
          <cell r="L374" t="str">
            <v>《关于提前下达2020年水利发展资金预算的通知》渝财农【2019】45号</v>
          </cell>
        </row>
        <row r="375">
          <cell r="D375" t="str">
            <v>武隆区凤来乡2020年高寿村猕猴桃种植基地扩建项目</v>
          </cell>
          <cell r="E375" t="str">
            <v>产业项目</v>
          </cell>
          <cell r="F375" t="str">
            <v>1新搭建猕猴桃水泥桩5000条；2.安装倒挂式水肥一体喷灌系统1套。</v>
          </cell>
          <cell r="G375">
            <v>2020.01</v>
          </cell>
          <cell r="H375">
            <v>2020.12</v>
          </cell>
          <cell r="I375" t="str">
            <v>解决劳动力务工10个，其中当地10个，贫困户5个；带动农户增收10户，其中贫困户5户。</v>
          </cell>
          <cell r="J375" t="str">
            <v>是</v>
          </cell>
          <cell r="K375">
            <v>423</v>
          </cell>
          <cell r="L375" t="str">
            <v>关于下达2020年中央林业改革发展资金预算的通知 渝财农【2020】50号</v>
          </cell>
        </row>
        <row r="376">
          <cell r="D376" t="str">
            <v>2020年武隆区贫困户发展产业资金</v>
          </cell>
          <cell r="E376" t="str">
            <v>产业</v>
          </cell>
          <cell r="F376" t="str">
            <v>贫困户实施种、养殖产业奖补</v>
          </cell>
          <cell r="G376">
            <v>2020.03</v>
          </cell>
          <cell r="H376">
            <v>2020.12</v>
          </cell>
          <cell r="I376" t="str">
            <v>涉及44120人贫困户增收</v>
          </cell>
          <cell r="J376" t="str">
            <v>是</v>
          </cell>
        </row>
        <row r="376">
          <cell r="L376" t="str">
            <v>武农发〔2020〕28号707.58万，武农发〔2020〕92号85万，武农发〔2020〕112号1249.649</v>
          </cell>
        </row>
        <row r="377">
          <cell r="D377" t="str">
            <v>2020年武隆区后坪乡贫困户产业补助</v>
          </cell>
          <cell r="E377" t="str">
            <v>产业</v>
          </cell>
          <cell r="F377" t="str">
            <v>对发展产业贫困户进行产业补助</v>
          </cell>
          <cell r="G377" t="str">
            <v>2020.3.5</v>
          </cell>
          <cell r="H377">
            <v>2020.12</v>
          </cell>
          <cell r="I377" t="str">
            <v>涉及1443人贫困户增收</v>
          </cell>
          <cell r="J377" t="str">
            <v>是</v>
          </cell>
        </row>
        <row r="377">
          <cell r="L377" t="str">
            <v>武农发〔2020〕59号</v>
          </cell>
        </row>
        <row r="378">
          <cell r="D378" t="str">
            <v>2020年武隆区农业项目规划、管理费</v>
          </cell>
          <cell r="E378" t="str">
            <v>产业</v>
          </cell>
          <cell r="F378" t="str">
            <v>全区项目储备、造价审核等用于产业项目方面的费用</v>
          </cell>
          <cell r="G378">
            <v>2020.03</v>
          </cell>
          <cell r="H378">
            <v>2020.12</v>
          </cell>
          <cell r="I378" t="str">
            <v>促进全区农业产业发展，规范、加强农业产业项目管理（涉及全区贫困户）</v>
          </cell>
          <cell r="J378" t="str">
            <v>是</v>
          </cell>
        </row>
        <row r="378">
          <cell r="L378" t="str">
            <v>武农发〔2020〕28号</v>
          </cell>
        </row>
        <row r="379">
          <cell r="D379" t="str">
            <v>2020年武隆区生猪良种精液生产和配送项目</v>
          </cell>
          <cell r="E379" t="str">
            <v>产业</v>
          </cell>
          <cell r="F379" t="str">
            <v>为全区2.1万户种猪饲料户免费生产、配送生良种精液5.4万份</v>
          </cell>
          <cell r="G379">
            <v>2020.03</v>
          </cell>
          <cell r="H379">
            <v>2020.12</v>
          </cell>
          <cell r="I379" t="str">
            <v>解决全区散养种猪繁殖需求。</v>
          </cell>
          <cell r="J379" t="str">
            <v>是</v>
          </cell>
        </row>
        <row r="379">
          <cell r="L379" t="str">
            <v>武农发〔2020〕28号</v>
          </cell>
        </row>
        <row r="380">
          <cell r="D380" t="str">
            <v>2020年武隆区凤羽鸡培育与推广</v>
          </cell>
          <cell r="E380" t="str">
            <v>产业</v>
          </cell>
          <cell r="F380" t="str">
            <v>成功培育武隆凤羽鸡，并申报农产品品牌认证，推广武隆凤羽鸡5万只。</v>
          </cell>
          <cell r="G380">
            <v>2020.03</v>
          </cell>
          <cell r="H380">
            <v>2020.12</v>
          </cell>
          <cell r="I380" t="str">
            <v>创建武隆凤羽鸡品牌和利用推广</v>
          </cell>
          <cell r="J380" t="str">
            <v>是</v>
          </cell>
        </row>
        <row r="380">
          <cell r="L380" t="str">
            <v>武农发〔2020〕28号</v>
          </cell>
        </row>
        <row r="381">
          <cell r="D381" t="str">
            <v>武隆高山茶叶产业科技支撑项目</v>
          </cell>
          <cell r="E381" t="str">
            <v>产业</v>
          </cell>
          <cell r="F381" t="str">
            <v>与重庆市农业科学院茶叶研究所签订科技支撑协议，在茶叶种植、茶园管理、茶叶加工、品牌打造等方面开展科技合作，提升武隆茶叶产业发展水平。</v>
          </cell>
          <cell r="G381">
            <v>2020.03</v>
          </cell>
          <cell r="H381">
            <v>2020.12</v>
          </cell>
          <cell r="I381" t="str">
            <v>促进全区农业产业结构调整，提升农业发展的科技含量，促进武隆经济社会的协调发展</v>
          </cell>
          <cell r="J381" t="str">
            <v>是</v>
          </cell>
        </row>
        <row r="381">
          <cell r="L381" t="str">
            <v>武农发〔2020〕28号</v>
          </cell>
        </row>
        <row r="382">
          <cell r="D382" t="str">
            <v>武隆区农业产业技术支撑项目</v>
          </cell>
          <cell r="E382" t="str">
            <v>产业</v>
          </cell>
          <cell r="F382" t="str">
            <v>与重庆市农业科学院签订科技支撑协议，在产业品种结构调整、新品种新技术试验示范、技术培训等方面开展科技合作，提升农业产业发展水平。</v>
          </cell>
          <cell r="G382">
            <v>2020.03</v>
          </cell>
          <cell r="H382">
            <v>2020.12</v>
          </cell>
          <cell r="I382" t="str">
            <v>促进全区农业产业结构调整，提升农业发展的科技含量，促进武隆经济社会的协调发展</v>
          </cell>
          <cell r="J382" t="str">
            <v>是</v>
          </cell>
        </row>
        <row r="382">
          <cell r="L382" t="str">
            <v>武农发〔2020〕28号</v>
          </cell>
        </row>
        <row r="383">
          <cell r="D383" t="str">
            <v>2020年武隆区农田建设项目</v>
          </cell>
          <cell r="E383" t="str">
            <v>土地治理</v>
          </cell>
          <cell r="F383" t="str">
            <v>农田建设，含宜机化改造100万元</v>
          </cell>
          <cell r="G383">
            <v>2020.03</v>
          </cell>
          <cell r="H383">
            <v>2021.06</v>
          </cell>
          <cell r="I383" t="str">
            <v>高标准农田建设3.28万亩，其中高效节水灌溉1万亩。</v>
          </cell>
          <cell r="J383" t="str">
            <v>是</v>
          </cell>
        </row>
        <row r="383">
          <cell r="L383" t="str">
            <v>武农发〔2020〕28号</v>
          </cell>
        </row>
        <row r="384">
          <cell r="D384" t="str">
            <v>武隆高山蔬菜产业科技支撑项目</v>
          </cell>
          <cell r="E384" t="str">
            <v>产业</v>
          </cell>
          <cell r="F384" t="str">
            <v>与重庆市农业科学院签订科技支撑协议，在蔬菜品种结构调整、新品种新技术试验示范、抗根肿病品种筛选、田间超市、申报渝鲁合作项目、技术培训等方面开展科技合作，提升武隆蔬菜产业发展水平。</v>
          </cell>
          <cell r="G384">
            <v>2020.03</v>
          </cell>
          <cell r="H384">
            <v>2020.12</v>
          </cell>
          <cell r="I384" t="str">
            <v>促进全区农业产业结构调整，提升农业发展的科技含量，促进武隆经济社会的协调发展</v>
          </cell>
          <cell r="J384" t="str">
            <v>是</v>
          </cell>
        </row>
        <row r="384">
          <cell r="L384" t="str">
            <v>武农发〔2020〕29号</v>
          </cell>
        </row>
        <row r="385">
          <cell r="D385" t="str">
            <v>2020年人居环境、乡村振兴宣传、培训资金</v>
          </cell>
          <cell r="E385" t="str">
            <v>人居环境 </v>
          </cell>
          <cell r="F385" t="str">
            <v>用于人居环境及乡村振兴工作的宣传、培训等工作开展支出</v>
          </cell>
          <cell r="G385">
            <v>2020.03</v>
          </cell>
          <cell r="H385">
            <v>2020.12</v>
          </cell>
          <cell r="I385" t="str">
            <v>用于人居环境及乡村振兴工作的宣传、培训等工作开展支出</v>
          </cell>
          <cell r="J385" t="str">
            <v>是</v>
          </cell>
        </row>
        <row r="385">
          <cell r="L385" t="str">
            <v>武农村人居环境整治办〔2020〕1号</v>
          </cell>
        </row>
        <row r="386">
          <cell r="D386" t="str">
            <v>2020年少数民族乡镇贫困户产业项目</v>
          </cell>
          <cell r="E386" t="str">
            <v>农业生产发展</v>
          </cell>
          <cell r="F386" t="str">
            <v>少数民族乡镇约530户贫困户发展生猪等产业。</v>
          </cell>
          <cell r="G386">
            <v>43831</v>
          </cell>
          <cell r="H386">
            <v>44166</v>
          </cell>
          <cell r="I386" t="str">
            <v>通过发展农业生猪等产业，带动少数民族乡镇约530户贫困户增加收入，脱贫致富。</v>
          </cell>
        </row>
        <row r="387">
          <cell r="D387" t="str">
            <v>2020年武隆区秋冬蔬菜示范基地建设项目</v>
          </cell>
          <cell r="E387" t="str">
            <v>农业生产发展</v>
          </cell>
          <cell r="F387" t="str">
            <v>建设高山蔬菜试验示范基地50亩；引进蔬菜新品种、新技术开展试验筛选；硬化基地内耕作道，安装围栏，</v>
          </cell>
          <cell r="G387">
            <v>43831</v>
          </cell>
          <cell r="H387">
            <v>44166</v>
          </cell>
          <cell r="I387" t="str">
            <v>引进高山蔬菜新品种，筛选适合武隆种植的品种，提升农户种植技术及品种改良，增加亩产，同时帮助贫困户亩均增收300元。</v>
          </cell>
        </row>
        <row r="388">
          <cell r="D388" t="str">
            <v>武隆区农特产品宣传营销（含西部农交会、农业丰收节）</v>
          </cell>
          <cell r="E388" t="str">
            <v>农业生产发展</v>
          </cell>
          <cell r="F388" t="str">
            <v>西部农交会、茶博会、绿色产品展销、农产品加工产销对接洽谈会、武陵山区贫困地区农产品产销对接活动、农产品市场品牌打造、农产品进单位活动、武隆高山茶进小区活动、农民丰收节等农产品品牌宣传支出</v>
          </cell>
          <cell r="G388">
            <v>43831</v>
          </cell>
          <cell r="H388">
            <v>44166</v>
          </cell>
          <cell r="I388" t="str">
            <v>扩大武隆农产品知名度，促进农特产品销售。通过促进线上线下的补品销售，带动农户增收，同时使贫困户户均增收500元</v>
          </cell>
        </row>
        <row r="389">
          <cell r="D389" t="str">
            <v>2020年武隆区精品村、示范村人居环境建设项目</v>
          </cell>
          <cell r="E389" t="str">
            <v>农村基础设施建设</v>
          </cell>
          <cell r="F389" t="str">
            <v>农村垃圾治理、生活污水治理、村容村貌提升（入户便道、旧房整治提升、房前屋后散水、院坝、村庄绿化等）农业生产废弃物资源化利用、规划设计及实施方案编制等。</v>
          </cell>
          <cell r="G389">
            <v>43831</v>
          </cell>
          <cell r="H389">
            <v>44166</v>
          </cell>
          <cell r="I389" t="str">
            <v>当地改善农村人居环境，增加农户幸福感。工程建设可通过务工带动农户约15户，其中贫困户3户。</v>
          </cell>
        </row>
        <row r="390">
          <cell r="D390" t="str">
            <v>2020年国有公益性水利工程维修养护项目</v>
          </cell>
          <cell r="E390" t="str">
            <v>农村基础设施</v>
          </cell>
          <cell r="F390" t="str">
            <v>保证小型水库及配套设施安全运行</v>
          </cell>
          <cell r="G390" t="str">
            <v>2020.08.</v>
          </cell>
          <cell r="H390">
            <v>2020.12</v>
          </cell>
          <cell r="I390" t="str">
            <v>保证小型水库及配套水利工程安全运行</v>
          </cell>
          <cell r="J390" t="str">
            <v>是</v>
          </cell>
        </row>
        <row r="390">
          <cell r="L390" t="str">
            <v>关于下达2020年统筹整合涉农项目（水利部分）投资计划（第一批）的通知武隆水利发〔2020〕18号</v>
          </cell>
        </row>
        <row r="391">
          <cell r="D391" t="str">
            <v>2020年武隆区仙女山镇向阳水库水毁修复工程</v>
          </cell>
          <cell r="E391" t="str">
            <v>农村基础设施</v>
          </cell>
          <cell r="F391" t="str">
            <v>维修泵站1座，安装引水管道4252m，修护水毁渠道1800m。</v>
          </cell>
          <cell r="G391">
            <v>2020.05</v>
          </cell>
          <cell r="H391">
            <v>2020.12</v>
          </cell>
          <cell r="I391" t="str">
            <v>保障水库下游灌溉，以及下游群众生命财产安全以及供水安全</v>
          </cell>
          <cell r="J391" t="str">
            <v>是</v>
          </cell>
          <cell r="K391">
            <v>410</v>
          </cell>
          <cell r="L391" t="str">
            <v>重庆市财政局关于提前下达2020年水利发展资金预算的通知渝财农[2019]154号</v>
          </cell>
        </row>
        <row r="392">
          <cell r="D392" t="str">
            <v>2020年武隆区石梁河铁厂沟段、灵山段综合治理工程</v>
          </cell>
          <cell r="E392" t="str">
            <v>农村基础设施</v>
          </cell>
          <cell r="F392" t="str">
            <v>治理总河道长1.206km</v>
          </cell>
          <cell r="G392" t="str">
            <v>2019.05</v>
          </cell>
          <cell r="H392">
            <v>2020.01</v>
          </cell>
          <cell r="I392" t="str">
            <v>保护0.1万人防洪安全，改善农村居民居住环境</v>
          </cell>
          <cell r="J392" t="str">
            <v>是</v>
          </cell>
          <cell r="K392">
            <v>328</v>
          </cell>
          <cell r="L392" t="str">
            <v>重庆市财政局关于提前下达2020年水利发展资金预算的通知渝财农[2019]154号</v>
          </cell>
        </row>
        <row r="393">
          <cell r="D393" t="str">
            <v>老盘河流域（龙溪河梦冲塘段、车坝段）综合治理工程</v>
          </cell>
          <cell r="E393" t="str">
            <v>基础设施</v>
          </cell>
          <cell r="F393" t="str">
            <v>综合治理河道4.7km</v>
          </cell>
          <cell r="G393">
            <v>2019.1</v>
          </cell>
          <cell r="H393">
            <v>2020.07</v>
          </cell>
          <cell r="I393" t="str">
            <v>保护0.2万人防洪安全，改善农村居住环境</v>
          </cell>
        </row>
        <row r="393">
          <cell r="L393" t="str">
            <v>武隆水利发〔2020〕18号</v>
          </cell>
        </row>
        <row r="394">
          <cell r="D394" t="str">
            <v>武隆区2020年农村饮水安全维修养护工程</v>
          </cell>
          <cell r="E394" t="str">
            <v>农村基础设施建设</v>
          </cell>
          <cell r="F394" t="str">
            <v>维修桐梓水厂农村饮水安全工程33处</v>
          </cell>
          <cell r="G394">
            <v>43831</v>
          </cell>
          <cell r="H394">
            <v>44166</v>
          </cell>
          <cell r="I394" t="str">
            <v>农村饮水安全维修养护工程覆盖服务人口0.5万人(其中贫困户29户、127人）。</v>
          </cell>
        </row>
        <row r="395">
          <cell r="D395" t="str">
            <v>花园水库</v>
          </cell>
          <cell r="E395" t="str">
            <v>基础设施</v>
          </cell>
          <cell r="F395" t="str">
            <v>新建小（二）型水库，总库容43.29万m3</v>
          </cell>
          <cell r="G395">
            <v>2018.8</v>
          </cell>
          <cell r="H395">
            <v>2021.05</v>
          </cell>
          <cell r="I395" t="str">
            <v>工程建成后多年平均可供水量53.5万m3，解决羊角镇4个村1404亩灌溉、4872人农村人口饮用水问题。力争完成主体工程建设，下达投资完成率100%。</v>
          </cell>
        </row>
        <row r="395">
          <cell r="L395" t="str">
            <v>武隆水利发〔2020〕29号</v>
          </cell>
        </row>
        <row r="396">
          <cell r="D396" t="str">
            <v>龙宝塘水库</v>
          </cell>
          <cell r="E396" t="str">
            <v>基础设施</v>
          </cell>
          <cell r="F396" t="str">
            <v>新建小（二），总库容85.66万m³</v>
          </cell>
          <cell r="G396">
            <v>2018.8</v>
          </cell>
          <cell r="H396">
            <v>2021.05</v>
          </cell>
          <cell r="I396" t="str">
            <v>工程建成后，年新增供水量131.5万m3，解决1.1万人及2800亩农田用水问题；2020年主体工程完工，下达投资完成率100%。</v>
          </cell>
        </row>
        <row r="396">
          <cell r="L396" t="str">
            <v>武隆水利发〔2020〕29号</v>
          </cell>
        </row>
        <row r="397">
          <cell r="D397" t="str">
            <v>沙坝水库</v>
          </cell>
          <cell r="E397" t="str">
            <v>基础设施</v>
          </cell>
          <cell r="F397" t="str">
            <v>小（1）型水库，总库容114.3m³</v>
          </cell>
          <cell r="G397">
            <v>2018.8</v>
          </cell>
          <cell r="H397">
            <v>2021.05</v>
          </cell>
          <cell r="I397" t="str">
            <v>解决文复乡及周边农村8100人及11750头大牲畜饮水安全问题，以及4410亩耕地灌溉问题。</v>
          </cell>
        </row>
        <row r="397">
          <cell r="L397" t="str">
            <v>武隆水利发〔2020〕30号</v>
          </cell>
        </row>
        <row r="398">
          <cell r="D398" t="str">
            <v>2020年农村生活垃圾收运处置体系建设项目</v>
          </cell>
          <cell r="E398" t="str">
            <v>农村基础设施建设</v>
          </cell>
          <cell r="F398" t="str">
            <v>185个村农村生活垃圾治理：完善收运处置模式，配齐设施，建设队伍，探索分类新途径。</v>
          </cell>
          <cell r="G398">
            <v>43831</v>
          </cell>
          <cell r="H398">
            <v>44166</v>
          </cell>
          <cell r="I398" t="str">
            <v>推进全区农村生活垃圾收运处置体系建设，补齐设施设备短板，提升收运处置能力，实现155个村全覆盖，巩固100%行政村生活垃圾有效治理率，村组覆盖率达90%，涉及贫困户5000人以上。</v>
          </cell>
        </row>
        <row r="398">
          <cell r="L398" t="str">
            <v>《关于下达2020年农村生活垃圾收运处置体系建设示范补助资金预算的通知》渝财农【2020】9</v>
          </cell>
        </row>
        <row r="399">
          <cell r="D399" t="str">
            <v>2020年武隆区农村危房改造</v>
          </cell>
          <cell r="E399" t="str">
            <v>农村基础设施建设</v>
          </cell>
          <cell r="F399" t="str">
            <v>为贫困户农村危房改造30户以上</v>
          </cell>
          <cell r="G399">
            <v>43831</v>
          </cell>
          <cell r="H399">
            <v>44166</v>
          </cell>
          <cell r="I399" t="str">
            <v>为贫困户22户以上危房改造，解决住房有保障问题。</v>
          </cell>
        </row>
        <row r="399">
          <cell r="L399" t="str">
            <v>关于提前下达2020年农村危房改造补助资金预算的通知渝财建［2019］353号</v>
          </cell>
        </row>
        <row r="400">
          <cell r="D400" t="str">
            <v>2020年武隆区扶贫小额到户贷款贴息</v>
          </cell>
          <cell r="E400" t="str">
            <v>农业生产发展</v>
          </cell>
          <cell r="F400" t="str">
            <v> 用于全区建档立卡贫困户3491户2019年度扶贫小额信贷贴息</v>
          </cell>
          <cell r="G400">
            <v>43831</v>
          </cell>
          <cell r="H400">
            <v>44166</v>
          </cell>
          <cell r="I400" t="str">
            <v>批准后实施，用于全区建档立卡贫困户3491人2019年度扶贫小额信贷贴息。</v>
          </cell>
        </row>
        <row r="400">
          <cell r="L400" t="str">
            <v>重庆市财政局关于提前下达2020年财政专项扶贫资金的通知渝财农［2019］144号</v>
          </cell>
        </row>
        <row r="401">
          <cell r="D401" t="str">
            <v>2020年武隆区扶贫小额到户贷款贴息</v>
          </cell>
          <cell r="E401" t="str">
            <v>农业生产发展</v>
          </cell>
          <cell r="F401" t="str">
            <v>小额信贷贴息</v>
          </cell>
          <cell r="G401">
            <v>43831</v>
          </cell>
          <cell r="H401">
            <v>44166</v>
          </cell>
          <cell r="I401" t="str">
            <v>批准后实施，用于全区建档立卡贫困户345人2019年度扶贫小额信贷贴息</v>
          </cell>
        </row>
        <row r="401">
          <cell r="L401" t="str">
            <v>《关于下达第三批财政专项扶贫资金的通知》渝财农【2020】26号</v>
          </cell>
        </row>
        <row r="402">
          <cell r="D402" t="str">
            <v>2020年武隆区易地扶贫搬迁贴息</v>
          </cell>
          <cell r="E402" t="str">
            <v>农村基础设施建设</v>
          </cell>
          <cell r="F402" t="str">
            <v>对约束性指标进行补助（受益贫困人口大于3000人</v>
          </cell>
          <cell r="G402">
            <v>43831</v>
          </cell>
          <cell r="H402">
            <v>44166</v>
          </cell>
          <cell r="I402" t="str">
            <v>对约束性指标进行补助（受益贫困人口大于3000人</v>
          </cell>
        </row>
        <row r="402">
          <cell r="L402" t="str">
            <v>重庆市财政局关于提前下达2020年财政专项扶贫资金的通知渝财农［2019］144号</v>
          </cell>
        </row>
        <row r="403">
          <cell r="D403" t="str">
            <v>2020年武隆区后坪乡产业精准脱贫保</v>
          </cell>
        </row>
        <row r="403">
          <cell r="L403" t="str">
            <v>武财农［2020］67号</v>
          </cell>
        </row>
        <row r="404">
          <cell r="D404" t="str">
            <v>2020年武隆区疫情期间公益岗位补助</v>
          </cell>
        </row>
        <row r="404">
          <cell r="L404" t="str">
            <v>武财农［2020］63号</v>
          </cell>
        </row>
        <row r="405">
          <cell r="D405" t="str">
            <v>2020年武隆区项目管理费</v>
          </cell>
        </row>
        <row r="405">
          <cell r="L405" t="str">
            <v>武财农［2020］63号</v>
          </cell>
        </row>
        <row r="406">
          <cell r="D406" t="str">
            <v>2020年武隆区项目管理费</v>
          </cell>
        </row>
        <row r="406">
          <cell r="L406" t="str">
            <v>武财农［2020］6号</v>
          </cell>
        </row>
        <row r="407">
          <cell r="D407" t="str">
            <v>2020年武隆区扶贫培训</v>
          </cell>
        </row>
        <row r="407">
          <cell r="L407" t="str">
            <v>武财农［2020］6号</v>
          </cell>
        </row>
        <row r="408">
          <cell r="D408" t="str">
            <v>2020年武隆区“精准脱贫保”</v>
          </cell>
        </row>
        <row r="408">
          <cell r="L408" t="str">
            <v>武财农［2020］6号</v>
          </cell>
        </row>
        <row r="409">
          <cell r="D409" t="str">
            <v>2020年武隆区扶贫培训</v>
          </cell>
        </row>
        <row r="409">
          <cell r="L409" t="str">
            <v>武财农［2020］6号</v>
          </cell>
        </row>
        <row r="410">
          <cell r="D410" t="str">
            <v>2020年武隆区项目管理费</v>
          </cell>
        </row>
        <row r="410">
          <cell r="L410" t="str">
            <v>武财农［2020］6号</v>
          </cell>
        </row>
        <row r="411">
          <cell r="D411" t="str">
            <v>2020年武隆区贫困户保险补贴</v>
          </cell>
        </row>
        <row r="411">
          <cell r="L411" t="str">
            <v>武财农［2020］67号</v>
          </cell>
        </row>
        <row r="412">
          <cell r="D412" t="str">
            <v>2020年边缘户“防贫保险”</v>
          </cell>
        </row>
        <row r="412">
          <cell r="L412" t="str">
            <v>武财农［2020］67号</v>
          </cell>
        </row>
        <row r="413">
          <cell r="D413" t="str">
            <v>2020年建档立卡贫困人口居民医保补助</v>
          </cell>
        </row>
        <row r="413">
          <cell r="L413" t="str">
            <v>武财农［2020］67号</v>
          </cell>
        </row>
        <row r="414">
          <cell r="D414" t="str">
            <v>2020年武隆区农村改厕</v>
          </cell>
          <cell r="E414" t="str">
            <v>农村基础设施建设</v>
          </cell>
          <cell r="F414" t="str">
            <v>统筹用于农村改厕工作</v>
          </cell>
          <cell r="G414">
            <v>43831</v>
          </cell>
          <cell r="H414">
            <v>44166</v>
          </cell>
          <cell r="I414" t="str">
            <v>通过该项目实施后，改造农村卫生厕所，改善人居环境，其中贫困户80户以上受益。</v>
          </cell>
        </row>
        <row r="414">
          <cell r="L414" t="str">
            <v>关于下达2020年农村“厕所革命”市级奖补资金预算的通知渝财农【2020】34号</v>
          </cell>
        </row>
        <row r="415">
          <cell r="D415" t="str">
            <v>2020年武隆区厕所革命</v>
          </cell>
        </row>
        <row r="415">
          <cell r="L415" t="str">
            <v>武财农［2020］67号</v>
          </cell>
        </row>
        <row r="416">
          <cell r="D416" t="str">
            <v>2020年武隆区扶贫医疗救助</v>
          </cell>
        </row>
        <row r="416">
          <cell r="L416" t="str">
            <v>武财农［2020］8号</v>
          </cell>
        </row>
        <row r="417">
          <cell r="D417" t="str">
            <v>2020年武隆区扶贫医疗救助和疫情防控</v>
          </cell>
        </row>
        <row r="417">
          <cell r="L417" t="str">
            <v>武财农［2020］67号</v>
          </cell>
        </row>
        <row r="418">
          <cell r="D418" t="str">
            <v>2020年供销基层社示范社建设项目</v>
          </cell>
          <cell r="E418" t="str">
            <v>农业生产发展</v>
          </cell>
          <cell r="F418" t="str">
            <v>一是125万元在我区仙女山街道、火炉镇等还未建立基层供销阵地的乡镇购买房产或者参股入股建立基层供销组织体系，从而带动农户增收致富。二是投入25万元可用于基层社示范社、“一环两园”沿线、乡村环境综合整治示范点面上标识标牌制作、媒体宣传、项目包装策划、农业社会化服务建设、农资放心店建设、凤山街道供销合作社和黄莺乡供销合作社办公设施设备购买等费用。</v>
          </cell>
          <cell r="G418">
            <v>43831</v>
          </cell>
          <cell r="H418">
            <v>44166</v>
          </cell>
          <cell r="I418" t="str">
            <v>到2020年底，在我区仙女山街道、火炉镇等还未建立基层供销阵地的乡镇购买房产或者参股入股建立基层供销组织体系，从而带动贫困户增收致富。</v>
          </cell>
        </row>
        <row r="418">
          <cell r="L418" t="str">
            <v>渝财农[2019]155号农村三社融合发展资金</v>
          </cell>
        </row>
        <row r="419">
          <cell r="D419" t="str">
            <v>2020年武隆区双河镇石坝村通道建设</v>
          </cell>
          <cell r="E419" t="str">
            <v>农村基础设施</v>
          </cell>
          <cell r="F419" t="str">
            <v>建设通道3.015公里，路面宽度3.5米，含路肩4.5米，实行混泥土硬化，达到通畅标准</v>
          </cell>
          <cell r="G419">
            <v>43831</v>
          </cell>
          <cell r="H419">
            <v>44166</v>
          </cell>
          <cell r="I419" t="str">
            <v>解决贫困户3户群众出行难</v>
          </cell>
        </row>
        <row r="419">
          <cell r="L419" t="str">
            <v>重庆市财政局关于提前下达2020年财政专项扶贫资金的通知渝财农［2019］144号</v>
          </cell>
        </row>
        <row r="420">
          <cell r="D420" t="str">
            <v>2020年武隆区建档立卡贫困大学生资助</v>
          </cell>
        </row>
        <row r="420">
          <cell r="L420" t="str">
            <v>武财农［2020］8号</v>
          </cell>
        </row>
        <row r="421">
          <cell r="D421" t="str">
            <v>2020年武隆区新时代文明实践积分银行</v>
          </cell>
        </row>
        <row r="421">
          <cell r="L421" t="str">
            <v>武财农［2020］67号</v>
          </cell>
        </row>
        <row r="422">
          <cell r="D422" t="str">
            <v>2020年武隆区扶贫小额贷款风险保证金</v>
          </cell>
        </row>
        <row r="422">
          <cell r="L422" t="str">
            <v>武财农［2020］67号</v>
          </cell>
        </row>
        <row r="423">
          <cell r="D423" t="str">
            <v>2020年武隆区扶贫济困</v>
          </cell>
        </row>
        <row r="423">
          <cell r="L423" t="str">
            <v>武财农［2020］67号</v>
          </cell>
        </row>
        <row r="432">
          <cell r="D432" t="str">
            <v>项目名称标蓝为项目已收回，标黄为支付率为0，标红未下达计划但项目整合表中有</v>
          </cell>
        </row>
        <row r="433">
          <cell r="D433" t="str">
            <v>项目资金标红专项资金和整合资金均无，农委报表中有</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0"/>
  <sheetViews>
    <sheetView tabSelected="1" topLeftCell="A306" workbookViewId="0">
      <selection activeCell="C317" sqref="C317"/>
    </sheetView>
  </sheetViews>
  <sheetFormatPr defaultColWidth="9" defaultRowHeight="14"/>
  <cols>
    <col min="1" max="1" width="9" style="7"/>
    <col min="2" max="3" width="9" style="1"/>
    <col min="4" max="4" width="40.5" style="8" customWidth="1"/>
    <col min="5" max="6" width="8.62727272727273" style="7" customWidth="1"/>
    <col min="7" max="7" width="10" style="7" customWidth="1"/>
    <col min="8" max="8" width="11.3727272727273" style="7" customWidth="1"/>
    <col min="9" max="10" width="8.62727272727273" style="7" customWidth="1"/>
    <col min="11" max="11" width="8.62727272727273" style="8" customWidth="1"/>
    <col min="12" max="12" width="9.25454545454545" style="1" customWidth="1"/>
    <col min="13" max="13" width="9" style="1" customWidth="1"/>
    <col min="14" max="14" width="10.1272727272727" style="1" customWidth="1"/>
    <col min="15" max="16" width="9.25454545454545" style="1" customWidth="1"/>
    <col min="17" max="17" width="11.1272727272727" style="1" customWidth="1"/>
    <col min="18" max="18" width="9" style="1" customWidth="1"/>
  </cols>
  <sheetData>
    <row r="1" ht="15" spans="1:18">
      <c r="A1" s="9" t="s">
        <v>0</v>
      </c>
      <c r="B1" s="9"/>
      <c r="C1" s="9"/>
      <c r="D1" s="10"/>
      <c r="E1" s="9"/>
      <c r="F1" s="9"/>
      <c r="G1" s="9"/>
      <c r="H1" s="9"/>
      <c r="I1" s="9"/>
      <c r="J1" s="9"/>
      <c r="K1" s="10"/>
      <c r="L1" s="9"/>
      <c r="M1" s="9"/>
      <c r="N1" s="9"/>
      <c r="O1" s="9"/>
      <c r="P1" s="9"/>
      <c r="Q1" s="9"/>
      <c r="R1" s="9"/>
    </row>
    <row r="2" spans="1:18">
      <c r="A2" s="11" t="s">
        <v>1</v>
      </c>
      <c r="B2" s="12" t="s">
        <v>2</v>
      </c>
      <c r="C2" s="12" t="s">
        <v>3</v>
      </c>
      <c r="D2" s="12" t="s">
        <v>4</v>
      </c>
      <c r="E2" s="13" t="s">
        <v>5</v>
      </c>
      <c r="F2" s="13" t="s">
        <v>6</v>
      </c>
      <c r="G2" s="14" t="s">
        <v>7</v>
      </c>
      <c r="H2" s="15"/>
      <c r="I2" s="13" t="s">
        <v>8</v>
      </c>
      <c r="J2" s="13" t="s">
        <v>9</v>
      </c>
      <c r="K2" s="13" t="s">
        <v>10</v>
      </c>
      <c r="L2" s="64" t="s">
        <v>11</v>
      </c>
      <c r="M2" s="64"/>
      <c r="N2" s="64"/>
      <c r="O2" s="65"/>
      <c r="P2" s="64" t="s">
        <v>12</v>
      </c>
      <c r="Q2" s="93" t="s">
        <v>13</v>
      </c>
      <c r="R2" s="12" t="s">
        <v>14</v>
      </c>
    </row>
    <row r="3" spans="1:18">
      <c r="A3" s="16"/>
      <c r="B3" s="17"/>
      <c r="C3" s="17"/>
      <c r="D3" s="17"/>
      <c r="E3" s="18"/>
      <c r="F3" s="18"/>
      <c r="G3" s="19" t="s">
        <v>15</v>
      </c>
      <c r="H3" s="19" t="s">
        <v>16</v>
      </c>
      <c r="I3" s="18"/>
      <c r="J3" s="18"/>
      <c r="K3" s="18"/>
      <c r="L3" s="64"/>
      <c r="M3" s="64"/>
      <c r="N3" s="64"/>
      <c r="O3" s="65"/>
      <c r="P3" s="64"/>
      <c r="Q3" s="94"/>
      <c r="R3" s="17"/>
    </row>
    <row r="4" spans="1:18">
      <c r="A4" s="16"/>
      <c r="B4" s="17"/>
      <c r="C4" s="17"/>
      <c r="D4" s="17"/>
      <c r="E4" s="18"/>
      <c r="F4" s="18"/>
      <c r="G4" s="20"/>
      <c r="H4" s="20"/>
      <c r="I4" s="18"/>
      <c r="J4" s="18"/>
      <c r="K4" s="18"/>
      <c r="L4" s="66" t="s">
        <v>17</v>
      </c>
      <c r="M4" s="67" t="s">
        <v>18</v>
      </c>
      <c r="N4" s="68" t="s">
        <v>19</v>
      </c>
      <c r="O4" s="68" t="s">
        <v>20</v>
      </c>
      <c r="P4" s="64"/>
      <c r="Q4" s="95"/>
      <c r="R4" s="17"/>
    </row>
    <row r="5" spans="1:18">
      <c r="A5" s="21"/>
      <c r="B5" s="22"/>
      <c r="C5" s="22"/>
      <c r="D5" s="22"/>
      <c r="E5" s="23"/>
      <c r="F5" s="23"/>
      <c r="G5" s="24"/>
      <c r="H5" s="24"/>
      <c r="I5" s="23"/>
      <c r="J5" s="23"/>
      <c r="K5" s="23"/>
      <c r="L5" s="69"/>
      <c r="M5" s="70"/>
      <c r="N5" s="71"/>
      <c r="O5" s="71"/>
      <c r="P5" s="64"/>
      <c r="Q5" s="96"/>
      <c r="R5" s="22"/>
    </row>
    <row r="6" customFormat="1" spans="1:18">
      <c r="A6" s="21"/>
      <c r="B6" s="22"/>
      <c r="C6" s="22"/>
      <c r="D6" s="22"/>
      <c r="E6" s="23"/>
      <c r="F6" s="23"/>
      <c r="G6" s="24"/>
      <c r="H6" s="24"/>
      <c r="I6" s="23"/>
      <c r="J6" s="23"/>
      <c r="K6" s="72"/>
      <c r="L6" s="73">
        <v>20634</v>
      </c>
      <c r="M6" s="73">
        <v>11649</v>
      </c>
      <c r="N6" s="73">
        <v>2335</v>
      </c>
      <c r="O6" s="73">
        <v>6650</v>
      </c>
      <c r="P6" s="64">
        <v>19667.283801</v>
      </c>
      <c r="Q6" s="96">
        <f>P6/L6</f>
        <v>0.953149355481244</v>
      </c>
      <c r="R6" s="22"/>
    </row>
    <row r="7" s="1" customFormat="1" ht="28.5" spans="1:18">
      <c r="A7" s="25">
        <v>1</v>
      </c>
      <c r="B7" s="26" t="s">
        <v>21</v>
      </c>
      <c r="C7" s="27" t="s">
        <v>22</v>
      </c>
      <c r="D7" s="28" t="s">
        <v>23</v>
      </c>
      <c r="E7" s="29" t="s">
        <v>24</v>
      </c>
      <c r="F7" s="29" t="s">
        <v>25</v>
      </c>
      <c r="G7" s="29" t="s">
        <v>26</v>
      </c>
      <c r="H7" s="29" t="s">
        <v>27</v>
      </c>
      <c r="I7" s="29" t="s">
        <v>28</v>
      </c>
      <c r="J7" s="54" t="s">
        <v>29</v>
      </c>
      <c r="K7" s="72" t="s">
        <v>30</v>
      </c>
      <c r="L7" s="74">
        <f>M7+N7+O7</f>
        <v>10.2</v>
      </c>
      <c r="M7" s="75">
        <v>10.2</v>
      </c>
      <c r="N7" s="76"/>
      <c r="O7" s="77"/>
      <c r="P7" s="77">
        <v>9.18</v>
      </c>
      <c r="Q7" s="97">
        <f>P7/L7</f>
        <v>0.9</v>
      </c>
      <c r="R7" s="26" t="s">
        <v>29</v>
      </c>
    </row>
    <row r="8" ht="19" spans="1:18">
      <c r="A8" s="25">
        <v>2</v>
      </c>
      <c r="B8" s="26" t="s">
        <v>21</v>
      </c>
      <c r="C8" s="27" t="s">
        <v>22</v>
      </c>
      <c r="D8" s="28" t="s">
        <v>31</v>
      </c>
      <c r="E8" s="30" t="s">
        <v>32</v>
      </c>
      <c r="F8" s="29" t="s">
        <v>33</v>
      </c>
      <c r="G8" s="29" t="s">
        <v>34</v>
      </c>
      <c r="H8" s="29" t="s">
        <v>35</v>
      </c>
      <c r="I8" s="29" t="s">
        <v>36</v>
      </c>
      <c r="J8" s="54" t="s">
        <v>29</v>
      </c>
      <c r="K8" s="72" t="s">
        <v>37</v>
      </c>
      <c r="L8" s="74">
        <f t="shared" ref="L8:L71" si="0">M8+N8+O8</f>
        <v>12</v>
      </c>
      <c r="M8" s="78"/>
      <c r="N8" s="46"/>
      <c r="O8" s="46">
        <v>12</v>
      </c>
      <c r="P8" s="46">
        <v>12</v>
      </c>
      <c r="Q8" s="97">
        <f t="shared" ref="Q8:Q71" si="1">P8/L8</f>
        <v>1</v>
      </c>
      <c r="R8" s="46" t="s">
        <v>29</v>
      </c>
    </row>
    <row r="9" s="1" customFormat="1" ht="28.5" spans="1:18">
      <c r="A9" s="25">
        <v>3</v>
      </c>
      <c r="B9" s="26" t="s">
        <v>21</v>
      </c>
      <c r="C9" s="27" t="s">
        <v>22</v>
      </c>
      <c r="D9" s="28" t="s">
        <v>38</v>
      </c>
      <c r="E9" s="29" t="s">
        <v>24</v>
      </c>
      <c r="F9" s="29" t="s">
        <v>39</v>
      </c>
      <c r="G9" s="29" t="s">
        <v>40</v>
      </c>
      <c r="H9" s="29" t="s">
        <v>41</v>
      </c>
      <c r="I9" s="37" t="s">
        <v>42</v>
      </c>
      <c r="J9" s="54" t="s">
        <v>29</v>
      </c>
      <c r="K9" s="72" t="s">
        <v>43</v>
      </c>
      <c r="L9" s="74">
        <f t="shared" si="0"/>
        <v>72.6</v>
      </c>
      <c r="M9" s="74">
        <v>72.6</v>
      </c>
      <c r="N9" s="46"/>
      <c r="O9" s="46"/>
      <c r="P9" s="46">
        <v>68.97</v>
      </c>
      <c r="Q9" s="97">
        <f t="shared" si="1"/>
        <v>0.95</v>
      </c>
      <c r="R9" s="26" t="s">
        <v>44</v>
      </c>
    </row>
    <row r="10" s="1" customFormat="1" ht="28.5" spans="1:18">
      <c r="A10" s="25">
        <v>4</v>
      </c>
      <c r="B10" s="26" t="s">
        <v>21</v>
      </c>
      <c r="C10" s="27" t="s">
        <v>22</v>
      </c>
      <c r="D10" s="31" t="s">
        <v>45</v>
      </c>
      <c r="E10" s="29" t="s">
        <v>24</v>
      </c>
      <c r="F10" s="32" t="s">
        <v>46</v>
      </c>
      <c r="G10" s="32" t="s">
        <v>26</v>
      </c>
      <c r="H10" s="32" t="s">
        <v>27</v>
      </c>
      <c r="I10" s="32" t="s">
        <v>47</v>
      </c>
      <c r="J10" s="32" t="s">
        <v>29</v>
      </c>
      <c r="K10" s="79" t="s">
        <v>30</v>
      </c>
      <c r="L10" s="74">
        <f t="shared" si="0"/>
        <v>11.5</v>
      </c>
      <c r="M10" s="75">
        <v>11.5</v>
      </c>
      <c r="N10" s="76"/>
      <c r="O10" s="77"/>
      <c r="P10" s="77">
        <v>6.813</v>
      </c>
      <c r="Q10" s="97">
        <f t="shared" si="1"/>
        <v>0.592434782608696</v>
      </c>
      <c r="R10" s="46" t="s">
        <v>29</v>
      </c>
    </row>
    <row r="11" s="1" customFormat="1" ht="28.5" spans="1:18">
      <c r="A11" s="25">
        <v>5</v>
      </c>
      <c r="B11" s="26" t="s">
        <v>21</v>
      </c>
      <c r="C11" s="27" t="s">
        <v>22</v>
      </c>
      <c r="D11" s="28" t="s">
        <v>48</v>
      </c>
      <c r="E11" s="29" t="s">
        <v>24</v>
      </c>
      <c r="F11" s="33" t="s">
        <v>49</v>
      </c>
      <c r="G11" s="29" t="s">
        <v>50</v>
      </c>
      <c r="H11" s="34" t="s">
        <v>51</v>
      </c>
      <c r="I11" s="29" t="s">
        <v>52</v>
      </c>
      <c r="J11" s="54" t="s">
        <v>29</v>
      </c>
      <c r="K11" s="72" t="s">
        <v>53</v>
      </c>
      <c r="L11" s="74">
        <f t="shared" si="0"/>
        <v>12</v>
      </c>
      <c r="M11" s="75">
        <v>12</v>
      </c>
      <c r="N11" s="77"/>
      <c r="O11" s="26"/>
      <c r="P11" s="26">
        <v>10.8</v>
      </c>
      <c r="Q11" s="97">
        <f t="shared" si="1"/>
        <v>0.9</v>
      </c>
      <c r="R11" s="46" t="s">
        <v>29</v>
      </c>
    </row>
    <row r="12" ht="19" spans="1:18">
      <c r="A12" s="25">
        <v>6</v>
      </c>
      <c r="B12" s="26" t="s">
        <v>21</v>
      </c>
      <c r="C12" s="27" t="s">
        <v>22</v>
      </c>
      <c r="D12" s="28" t="s">
        <v>54</v>
      </c>
      <c r="E12" s="30" t="s">
        <v>32</v>
      </c>
      <c r="F12" s="29" t="s">
        <v>55</v>
      </c>
      <c r="G12" s="29" t="s">
        <v>34</v>
      </c>
      <c r="H12" s="29" t="s">
        <v>35</v>
      </c>
      <c r="I12" s="29" t="s">
        <v>56</v>
      </c>
      <c r="J12" s="54" t="s">
        <v>29</v>
      </c>
      <c r="K12" s="72" t="s">
        <v>37</v>
      </c>
      <c r="L12" s="74">
        <f t="shared" si="0"/>
        <v>12</v>
      </c>
      <c r="M12" s="78"/>
      <c r="N12" s="46"/>
      <c r="O12" s="46">
        <v>12</v>
      </c>
      <c r="P12" s="46">
        <v>12</v>
      </c>
      <c r="Q12" s="97">
        <f t="shared" si="1"/>
        <v>1</v>
      </c>
      <c r="R12" s="46" t="s">
        <v>29</v>
      </c>
    </row>
    <row r="13" ht="19" spans="1:18">
      <c r="A13" s="25">
        <v>7</v>
      </c>
      <c r="B13" s="26" t="s">
        <v>21</v>
      </c>
      <c r="C13" s="27" t="s">
        <v>22</v>
      </c>
      <c r="D13" s="28" t="s">
        <v>57</v>
      </c>
      <c r="E13" s="30" t="s">
        <v>32</v>
      </c>
      <c r="F13" s="29" t="s">
        <v>58</v>
      </c>
      <c r="G13" s="29" t="s">
        <v>34</v>
      </c>
      <c r="H13" s="29" t="s">
        <v>35</v>
      </c>
      <c r="I13" s="29" t="s">
        <v>59</v>
      </c>
      <c r="J13" s="54" t="s">
        <v>29</v>
      </c>
      <c r="K13" s="72" t="s">
        <v>37</v>
      </c>
      <c r="L13" s="74">
        <f t="shared" si="0"/>
        <v>12</v>
      </c>
      <c r="M13" s="78"/>
      <c r="N13" s="46"/>
      <c r="O13" s="46">
        <v>12</v>
      </c>
      <c r="P13" s="46">
        <v>12</v>
      </c>
      <c r="Q13" s="97">
        <f t="shared" si="1"/>
        <v>1</v>
      </c>
      <c r="R13" s="46" t="s">
        <v>29</v>
      </c>
    </row>
    <row r="14" s="1" customFormat="1" ht="28.5" spans="1:18">
      <c r="A14" s="25">
        <v>8</v>
      </c>
      <c r="B14" s="26" t="s">
        <v>21</v>
      </c>
      <c r="C14" s="27" t="s">
        <v>22</v>
      </c>
      <c r="D14" s="28" t="s">
        <v>60</v>
      </c>
      <c r="E14" s="29" t="s">
        <v>24</v>
      </c>
      <c r="F14" s="29" t="s">
        <v>61</v>
      </c>
      <c r="G14" s="29" t="s">
        <v>40</v>
      </c>
      <c r="H14" s="29" t="s">
        <v>41</v>
      </c>
      <c r="I14" s="29" t="s">
        <v>62</v>
      </c>
      <c r="J14" s="54" t="s">
        <v>29</v>
      </c>
      <c r="K14" s="72" t="s">
        <v>63</v>
      </c>
      <c r="L14" s="74">
        <f t="shared" si="0"/>
        <v>26</v>
      </c>
      <c r="M14" s="75">
        <v>26</v>
      </c>
      <c r="N14" s="77"/>
      <c r="O14" s="77"/>
      <c r="P14" s="77">
        <v>26</v>
      </c>
      <c r="Q14" s="97">
        <f t="shared" si="1"/>
        <v>1</v>
      </c>
      <c r="R14" s="46" t="s">
        <v>29</v>
      </c>
    </row>
    <row r="15" ht="21" customHeight="1" spans="1:18">
      <c r="A15" s="25">
        <v>9</v>
      </c>
      <c r="B15" s="26" t="s">
        <v>21</v>
      </c>
      <c r="C15" s="27" t="s">
        <v>64</v>
      </c>
      <c r="D15" s="27" t="s">
        <v>65</v>
      </c>
      <c r="E15" s="30" t="s">
        <v>32</v>
      </c>
      <c r="F15" s="30" t="s">
        <v>66</v>
      </c>
      <c r="G15" s="35">
        <v>2020.01</v>
      </c>
      <c r="H15" s="35">
        <v>2020.12</v>
      </c>
      <c r="I15" s="80" t="s">
        <v>67</v>
      </c>
      <c r="J15" s="56" t="s">
        <v>29</v>
      </c>
      <c r="K15" s="81" t="s">
        <v>68</v>
      </c>
      <c r="L15" s="74">
        <f t="shared" si="0"/>
        <v>12</v>
      </c>
      <c r="M15" s="26"/>
      <c r="N15" s="26"/>
      <c r="O15" s="26">
        <v>12</v>
      </c>
      <c r="P15" s="26">
        <v>12</v>
      </c>
      <c r="Q15" s="97">
        <f t="shared" si="1"/>
        <v>1</v>
      </c>
      <c r="R15" s="46" t="s">
        <v>29</v>
      </c>
    </row>
    <row r="16" s="1" customFormat="1" ht="21" customHeight="1" spans="1:18">
      <c r="A16" s="25">
        <v>10</v>
      </c>
      <c r="B16" s="26" t="s">
        <v>21</v>
      </c>
      <c r="C16" s="27" t="s">
        <v>64</v>
      </c>
      <c r="D16" s="27" t="s">
        <v>69</v>
      </c>
      <c r="E16" s="30" t="s">
        <v>70</v>
      </c>
      <c r="F16" s="30" t="s">
        <v>71</v>
      </c>
      <c r="G16" s="35">
        <v>2020.05</v>
      </c>
      <c r="H16" s="35">
        <v>2020.11</v>
      </c>
      <c r="I16" s="80" t="s">
        <v>72</v>
      </c>
      <c r="J16" s="56" t="s">
        <v>29</v>
      </c>
      <c r="K16" s="81" t="s">
        <v>73</v>
      </c>
      <c r="L16" s="74">
        <f t="shared" si="0"/>
        <v>8.8</v>
      </c>
      <c r="M16" s="82">
        <v>8.8</v>
      </c>
      <c r="N16" s="26"/>
      <c r="O16" s="26"/>
      <c r="P16" s="26">
        <v>8.8</v>
      </c>
      <c r="Q16" s="97">
        <f t="shared" si="1"/>
        <v>1</v>
      </c>
      <c r="R16" s="46" t="s">
        <v>29</v>
      </c>
    </row>
    <row r="17" ht="21" spans="1:18">
      <c r="A17" s="25">
        <v>11</v>
      </c>
      <c r="B17" s="26" t="s">
        <v>21</v>
      </c>
      <c r="C17" s="27" t="s">
        <v>74</v>
      </c>
      <c r="D17" s="36" t="s">
        <v>75</v>
      </c>
      <c r="E17" s="30" t="s">
        <v>32</v>
      </c>
      <c r="F17" s="37" t="s">
        <v>76</v>
      </c>
      <c r="G17" s="37">
        <v>2020.03</v>
      </c>
      <c r="H17" s="37">
        <v>2020.08</v>
      </c>
      <c r="I17" s="37" t="s">
        <v>77</v>
      </c>
      <c r="J17" s="46" t="s">
        <v>29</v>
      </c>
      <c r="K17" s="36" t="s">
        <v>37</v>
      </c>
      <c r="L17" s="74">
        <f t="shared" si="0"/>
        <v>12</v>
      </c>
      <c r="M17" s="46"/>
      <c r="N17" s="26"/>
      <c r="O17" s="46">
        <v>12</v>
      </c>
      <c r="P17" s="46">
        <v>12</v>
      </c>
      <c r="Q17" s="97">
        <f t="shared" si="1"/>
        <v>1</v>
      </c>
      <c r="R17" s="46" t="s">
        <v>29</v>
      </c>
    </row>
    <row r="18" s="1" customFormat="1" ht="29.5" spans="1:18">
      <c r="A18" s="25">
        <v>12</v>
      </c>
      <c r="B18" s="26" t="s">
        <v>21</v>
      </c>
      <c r="C18" s="27" t="s">
        <v>74</v>
      </c>
      <c r="D18" s="36" t="s">
        <v>78</v>
      </c>
      <c r="E18" s="29" t="s">
        <v>24</v>
      </c>
      <c r="F18" s="37" t="s">
        <v>79</v>
      </c>
      <c r="G18" s="37">
        <v>2020.09</v>
      </c>
      <c r="H18" s="37" t="s">
        <v>80</v>
      </c>
      <c r="I18" s="37" t="s">
        <v>81</v>
      </c>
      <c r="J18" s="46" t="s">
        <v>29</v>
      </c>
      <c r="K18" s="30" t="s">
        <v>82</v>
      </c>
      <c r="L18" s="74">
        <f t="shared" si="0"/>
        <v>35</v>
      </c>
      <c r="M18" s="74">
        <v>35</v>
      </c>
      <c r="N18" s="26"/>
      <c r="O18" s="26"/>
      <c r="P18" s="26">
        <v>35</v>
      </c>
      <c r="Q18" s="97">
        <f t="shared" si="1"/>
        <v>1</v>
      </c>
      <c r="R18" s="46" t="s">
        <v>29</v>
      </c>
    </row>
    <row r="19" s="1" customFormat="1" ht="29.5" spans="1:18">
      <c r="A19" s="25">
        <v>13</v>
      </c>
      <c r="B19" s="26" t="s">
        <v>21</v>
      </c>
      <c r="C19" s="27" t="s">
        <v>74</v>
      </c>
      <c r="D19" s="36" t="s">
        <v>83</v>
      </c>
      <c r="E19" s="29" t="s">
        <v>24</v>
      </c>
      <c r="F19" s="37" t="s">
        <v>84</v>
      </c>
      <c r="G19" s="37">
        <v>2020.04</v>
      </c>
      <c r="H19" s="37" t="s">
        <v>80</v>
      </c>
      <c r="I19" s="37" t="s">
        <v>85</v>
      </c>
      <c r="J19" s="46" t="s">
        <v>29</v>
      </c>
      <c r="K19" s="30" t="s">
        <v>82</v>
      </c>
      <c r="L19" s="74">
        <f t="shared" si="0"/>
        <v>60</v>
      </c>
      <c r="M19" s="74">
        <v>60</v>
      </c>
      <c r="N19" s="26"/>
      <c r="O19" s="26"/>
      <c r="P19" s="26">
        <v>60</v>
      </c>
      <c r="Q19" s="97">
        <f t="shared" si="1"/>
        <v>1</v>
      </c>
      <c r="R19" s="46" t="s">
        <v>29</v>
      </c>
    </row>
    <row r="20" s="1" customFormat="1" ht="29.5" spans="1:18">
      <c r="A20" s="25">
        <v>14</v>
      </c>
      <c r="B20" s="26" t="s">
        <v>21</v>
      </c>
      <c r="C20" s="27" t="s">
        <v>74</v>
      </c>
      <c r="D20" s="36" t="s">
        <v>86</v>
      </c>
      <c r="E20" s="29" t="s">
        <v>24</v>
      </c>
      <c r="F20" s="37" t="s">
        <v>87</v>
      </c>
      <c r="G20" s="37">
        <v>2020.09</v>
      </c>
      <c r="H20" s="37" t="s">
        <v>80</v>
      </c>
      <c r="I20" s="37" t="s">
        <v>88</v>
      </c>
      <c r="J20" s="46" t="s">
        <v>29</v>
      </c>
      <c r="K20" s="30" t="s">
        <v>82</v>
      </c>
      <c r="L20" s="74">
        <f t="shared" si="0"/>
        <v>100</v>
      </c>
      <c r="M20" s="74">
        <v>100</v>
      </c>
      <c r="N20" s="26"/>
      <c r="O20" s="26"/>
      <c r="P20" s="26">
        <v>100</v>
      </c>
      <c r="Q20" s="97">
        <f t="shared" si="1"/>
        <v>1</v>
      </c>
      <c r="R20" s="46" t="s">
        <v>29</v>
      </c>
    </row>
    <row r="21" s="1" customFormat="1" ht="29.5" spans="1:18">
      <c r="A21" s="25">
        <v>15</v>
      </c>
      <c r="B21" s="26" t="s">
        <v>21</v>
      </c>
      <c r="C21" s="27" t="s">
        <v>74</v>
      </c>
      <c r="D21" s="36" t="s">
        <v>89</v>
      </c>
      <c r="E21" s="29" t="s">
        <v>24</v>
      </c>
      <c r="F21" s="37" t="s">
        <v>90</v>
      </c>
      <c r="G21" s="37">
        <v>2020.09</v>
      </c>
      <c r="H21" s="37" t="s">
        <v>80</v>
      </c>
      <c r="I21" s="37" t="s">
        <v>91</v>
      </c>
      <c r="J21" s="46" t="s">
        <v>29</v>
      </c>
      <c r="K21" s="30" t="s">
        <v>82</v>
      </c>
      <c r="L21" s="74">
        <f t="shared" si="0"/>
        <v>70</v>
      </c>
      <c r="M21" s="74">
        <v>70</v>
      </c>
      <c r="N21" s="26"/>
      <c r="O21" s="26"/>
      <c r="P21" s="26">
        <v>70</v>
      </c>
      <c r="Q21" s="97">
        <f t="shared" si="1"/>
        <v>1</v>
      </c>
      <c r="R21" s="46" t="s">
        <v>29</v>
      </c>
    </row>
    <row r="22" s="1" customFormat="1" ht="30.5" spans="1:18">
      <c r="A22" s="25">
        <v>16</v>
      </c>
      <c r="B22" s="26" t="s">
        <v>21</v>
      </c>
      <c r="C22" s="27" t="s">
        <v>74</v>
      </c>
      <c r="D22" s="36" t="s">
        <v>92</v>
      </c>
      <c r="E22" s="30" t="s">
        <v>32</v>
      </c>
      <c r="F22" s="37" t="s">
        <v>93</v>
      </c>
      <c r="G22" s="37">
        <v>2020.03</v>
      </c>
      <c r="H22" s="37" t="s">
        <v>80</v>
      </c>
      <c r="I22" s="37" t="s">
        <v>94</v>
      </c>
      <c r="J22" s="46" t="s">
        <v>29</v>
      </c>
      <c r="K22" s="30" t="s">
        <v>95</v>
      </c>
      <c r="L22" s="74">
        <f t="shared" si="0"/>
        <v>70</v>
      </c>
      <c r="M22" s="74">
        <v>70</v>
      </c>
      <c r="N22" s="26"/>
      <c r="O22" s="26"/>
      <c r="P22" s="26">
        <v>70</v>
      </c>
      <c r="Q22" s="97">
        <f t="shared" si="1"/>
        <v>1</v>
      </c>
      <c r="R22" s="46" t="s">
        <v>29</v>
      </c>
    </row>
    <row r="23" s="1" customFormat="1" ht="29.5" spans="1:18">
      <c r="A23" s="25">
        <v>17</v>
      </c>
      <c r="B23" s="26" t="s">
        <v>21</v>
      </c>
      <c r="C23" s="27" t="s">
        <v>74</v>
      </c>
      <c r="D23" s="36" t="s">
        <v>96</v>
      </c>
      <c r="E23" s="30" t="s">
        <v>70</v>
      </c>
      <c r="F23" s="37" t="s">
        <v>97</v>
      </c>
      <c r="G23" s="37">
        <v>2020.08</v>
      </c>
      <c r="H23" s="37" t="s">
        <v>80</v>
      </c>
      <c r="I23" s="37" t="s">
        <v>98</v>
      </c>
      <c r="J23" s="46" t="s">
        <v>29</v>
      </c>
      <c r="K23" s="30" t="s">
        <v>99</v>
      </c>
      <c r="L23" s="74">
        <f t="shared" si="0"/>
        <v>5</v>
      </c>
      <c r="M23" s="74">
        <v>5</v>
      </c>
      <c r="N23" s="26"/>
      <c r="O23" s="26"/>
      <c r="P23" s="26">
        <v>5</v>
      </c>
      <c r="Q23" s="97">
        <f t="shared" si="1"/>
        <v>1</v>
      </c>
      <c r="R23" s="46" t="s">
        <v>29</v>
      </c>
    </row>
    <row r="24" s="2" customFormat="1" ht="31.5" spans="1:18">
      <c r="A24" s="25">
        <v>18</v>
      </c>
      <c r="B24" s="26" t="s">
        <v>21</v>
      </c>
      <c r="C24" s="27" t="s">
        <v>100</v>
      </c>
      <c r="D24" s="36" t="s">
        <v>101</v>
      </c>
      <c r="E24" s="29" t="s">
        <v>24</v>
      </c>
      <c r="F24" s="37" t="s">
        <v>102</v>
      </c>
      <c r="G24" s="38">
        <v>43831</v>
      </c>
      <c r="H24" s="38">
        <v>44166</v>
      </c>
      <c r="I24" s="37" t="s">
        <v>103</v>
      </c>
      <c r="J24" s="37" t="s">
        <v>29</v>
      </c>
      <c r="K24" s="83" t="s">
        <v>30</v>
      </c>
      <c r="L24" s="74">
        <f t="shared" si="0"/>
        <v>21.5</v>
      </c>
      <c r="M24" s="74">
        <v>21.5</v>
      </c>
      <c r="N24" s="26"/>
      <c r="O24" s="26"/>
      <c r="P24" s="26">
        <v>17</v>
      </c>
      <c r="Q24" s="97">
        <f t="shared" si="1"/>
        <v>0.790697674418605</v>
      </c>
      <c r="R24" s="26" t="s">
        <v>44</v>
      </c>
    </row>
    <row r="25" s="1" customFormat="1" ht="31.5" spans="1:18">
      <c r="A25" s="25">
        <v>19</v>
      </c>
      <c r="B25" s="26" t="s">
        <v>21</v>
      </c>
      <c r="C25" s="27" t="s">
        <v>100</v>
      </c>
      <c r="D25" s="36" t="s">
        <v>104</v>
      </c>
      <c r="E25" s="29" t="s">
        <v>24</v>
      </c>
      <c r="F25" s="37" t="s">
        <v>105</v>
      </c>
      <c r="G25" s="38">
        <v>43831</v>
      </c>
      <c r="H25" s="38">
        <v>44166</v>
      </c>
      <c r="I25" s="37" t="s">
        <v>106</v>
      </c>
      <c r="J25" s="37" t="s">
        <v>29</v>
      </c>
      <c r="K25" s="83" t="s">
        <v>43</v>
      </c>
      <c r="L25" s="74">
        <f t="shared" si="0"/>
        <v>59.5</v>
      </c>
      <c r="M25" s="74">
        <v>59.5</v>
      </c>
      <c r="N25" s="26"/>
      <c r="O25" s="26"/>
      <c r="P25" s="26">
        <v>59.415</v>
      </c>
      <c r="Q25" s="97">
        <f t="shared" si="1"/>
        <v>0.998571428571429</v>
      </c>
      <c r="R25" s="46" t="s">
        <v>29</v>
      </c>
    </row>
    <row r="26" s="1" customFormat="1" ht="31.5" spans="1:18">
      <c r="A26" s="25">
        <v>20</v>
      </c>
      <c r="B26" s="26" t="s">
        <v>21</v>
      </c>
      <c r="C26" s="27" t="s">
        <v>100</v>
      </c>
      <c r="D26" s="36" t="s">
        <v>107</v>
      </c>
      <c r="E26" s="29" t="s">
        <v>24</v>
      </c>
      <c r="F26" s="37" t="s">
        <v>108</v>
      </c>
      <c r="G26" s="38">
        <v>43831</v>
      </c>
      <c r="H26" s="38">
        <v>44166</v>
      </c>
      <c r="I26" s="37" t="s">
        <v>106</v>
      </c>
      <c r="J26" s="37" t="s">
        <v>29</v>
      </c>
      <c r="K26" s="83" t="s">
        <v>43</v>
      </c>
      <c r="L26" s="74">
        <f t="shared" si="0"/>
        <v>50</v>
      </c>
      <c r="M26" s="74">
        <v>50</v>
      </c>
      <c r="N26" s="26"/>
      <c r="O26" s="26"/>
      <c r="P26" s="26">
        <v>50</v>
      </c>
      <c r="Q26" s="97">
        <f t="shared" si="1"/>
        <v>1</v>
      </c>
      <c r="R26" s="46" t="s">
        <v>29</v>
      </c>
    </row>
    <row r="27" s="1" customFormat="1" ht="31.5" spans="1:18">
      <c r="A27" s="25">
        <v>21</v>
      </c>
      <c r="B27" s="26" t="s">
        <v>21</v>
      </c>
      <c r="C27" s="27" t="s">
        <v>100</v>
      </c>
      <c r="D27" s="36" t="s">
        <v>109</v>
      </c>
      <c r="E27" s="29" t="s">
        <v>24</v>
      </c>
      <c r="F27" s="37" t="s">
        <v>97</v>
      </c>
      <c r="G27" s="38">
        <v>43831</v>
      </c>
      <c r="H27" s="38">
        <v>44166</v>
      </c>
      <c r="I27" s="37" t="s">
        <v>98</v>
      </c>
      <c r="J27" s="37" t="s">
        <v>29</v>
      </c>
      <c r="K27" s="83" t="s">
        <v>63</v>
      </c>
      <c r="L27" s="74">
        <f t="shared" si="0"/>
        <v>5</v>
      </c>
      <c r="M27" s="74">
        <v>5</v>
      </c>
      <c r="N27" s="26"/>
      <c r="O27" s="26"/>
      <c r="P27" s="26">
        <v>5</v>
      </c>
      <c r="Q27" s="97">
        <f t="shared" si="1"/>
        <v>1</v>
      </c>
      <c r="R27" s="46" t="s">
        <v>29</v>
      </c>
    </row>
    <row r="28" s="1" customFormat="1" ht="17" customHeight="1" spans="1:18">
      <c r="A28" s="25">
        <v>22</v>
      </c>
      <c r="B28" s="26" t="s">
        <v>21</v>
      </c>
      <c r="C28" s="26" t="s">
        <v>110</v>
      </c>
      <c r="D28" s="39" t="s">
        <v>111</v>
      </c>
      <c r="E28" s="29" t="s">
        <v>24</v>
      </c>
      <c r="F28" s="40" t="s">
        <v>112</v>
      </c>
      <c r="G28" s="28">
        <v>2020.01</v>
      </c>
      <c r="H28" s="28">
        <v>2020.12</v>
      </c>
      <c r="I28" s="84" t="s">
        <v>113</v>
      </c>
      <c r="J28" s="39" t="s">
        <v>29</v>
      </c>
      <c r="K28" s="72" t="s">
        <v>114</v>
      </c>
      <c r="L28" s="74">
        <f t="shared" si="0"/>
        <v>285</v>
      </c>
      <c r="M28" s="82">
        <v>285</v>
      </c>
      <c r="N28" s="26"/>
      <c r="O28" s="26"/>
      <c r="P28" s="26">
        <v>271</v>
      </c>
      <c r="Q28" s="97">
        <f t="shared" si="1"/>
        <v>0.950877192982456</v>
      </c>
      <c r="R28" s="46" t="s">
        <v>29</v>
      </c>
    </row>
    <row r="29" customFormat="1" ht="17" customHeight="1" spans="1:18">
      <c r="A29" s="25">
        <v>23</v>
      </c>
      <c r="B29" s="26" t="s">
        <v>21</v>
      </c>
      <c r="C29" s="26" t="s">
        <v>110</v>
      </c>
      <c r="D29" s="41" t="s">
        <v>115</v>
      </c>
      <c r="E29" s="30" t="s">
        <v>32</v>
      </c>
      <c r="F29" s="42" t="s">
        <v>116</v>
      </c>
      <c r="G29" s="28">
        <v>2020.01</v>
      </c>
      <c r="H29" s="28">
        <v>2020.12</v>
      </c>
      <c r="I29" s="28" t="s">
        <v>117</v>
      </c>
      <c r="J29" s="39" t="s">
        <v>29</v>
      </c>
      <c r="K29" s="72" t="s">
        <v>37</v>
      </c>
      <c r="L29" s="74">
        <f t="shared" si="0"/>
        <v>12</v>
      </c>
      <c r="M29" s="26"/>
      <c r="N29" s="26"/>
      <c r="O29" s="26">
        <v>12</v>
      </c>
      <c r="P29" s="26">
        <v>12</v>
      </c>
      <c r="Q29" s="97">
        <f t="shared" si="1"/>
        <v>1</v>
      </c>
      <c r="R29" s="46" t="s">
        <v>29</v>
      </c>
    </row>
    <row r="30" customFormat="1" ht="17" customHeight="1" spans="1:18">
      <c r="A30" s="25">
        <v>24</v>
      </c>
      <c r="B30" s="26" t="s">
        <v>21</v>
      </c>
      <c r="C30" s="26" t="s">
        <v>110</v>
      </c>
      <c r="D30" s="41" t="s">
        <v>118</v>
      </c>
      <c r="E30" s="30" t="s">
        <v>32</v>
      </c>
      <c r="F30" s="42" t="s">
        <v>119</v>
      </c>
      <c r="G30" s="28">
        <v>2020.01</v>
      </c>
      <c r="H30" s="28">
        <v>2020.12</v>
      </c>
      <c r="I30" s="28" t="s">
        <v>120</v>
      </c>
      <c r="J30" s="39" t="s">
        <v>29</v>
      </c>
      <c r="K30" s="72" t="s">
        <v>37</v>
      </c>
      <c r="L30" s="74">
        <f t="shared" si="0"/>
        <v>12</v>
      </c>
      <c r="M30" s="26"/>
      <c r="N30" s="26"/>
      <c r="O30" s="26">
        <v>12</v>
      </c>
      <c r="P30" s="26">
        <v>12</v>
      </c>
      <c r="Q30" s="97">
        <f t="shared" si="1"/>
        <v>1</v>
      </c>
      <c r="R30" s="46" t="s">
        <v>29</v>
      </c>
    </row>
    <row r="31" s="1" customFormat="1" ht="17" customHeight="1" spans="1:18">
      <c r="A31" s="25">
        <v>25</v>
      </c>
      <c r="B31" s="26" t="s">
        <v>21</v>
      </c>
      <c r="C31" s="26" t="s">
        <v>110</v>
      </c>
      <c r="D31" s="43" t="s">
        <v>121</v>
      </c>
      <c r="E31" s="30" t="s">
        <v>70</v>
      </c>
      <c r="F31" s="44" t="s">
        <v>122</v>
      </c>
      <c r="G31" s="28">
        <v>2020.01</v>
      </c>
      <c r="H31" s="28">
        <v>2020.12</v>
      </c>
      <c r="I31" s="28" t="s">
        <v>123</v>
      </c>
      <c r="J31" s="39" t="s">
        <v>29</v>
      </c>
      <c r="K31" s="72" t="s">
        <v>124</v>
      </c>
      <c r="L31" s="74">
        <f t="shared" si="0"/>
        <v>10</v>
      </c>
      <c r="M31" s="82">
        <v>10</v>
      </c>
      <c r="N31" s="26"/>
      <c r="O31" s="26"/>
      <c r="P31" s="26">
        <v>9.5</v>
      </c>
      <c r="Q31" s="97">
        <f t="shared" si="1"/>
        <v>0.95</v>
      </c>
      <c r="R31" s="46" t="s">
        <v>29</v>
      </c>
    </row>
    <row r="32" s="1" customFormat="1" ht="17" customHeight="1" spans="1:18">
      <c r="A32" s="25">
        <v>26</v>
      </c>
      <c r="B32" s="26" t="s">
        <v>21</v>
      </c>
      <c r="C32" s="26" t="s">
        <v>110</v>
      </c>
      <c r="D32" s="36" t="s">
        <v>125</v>
      </c>
      <c r="E32" s="30" t="s">
        <v>70</v>
      </c>
      <c r="F32" s="45" t="s">
        <v>97</v>
      </c>
      <c r="G32" s="28">
        <v>2020.01</v>
      </c>
      <c r="H32" s="28">
        <v>2020.12</v>
      </c>
      <c r="I32" s="61" t="s">
        <v>98</v>
      </c>
      <c r="J32" s="39" t="s">
        <v>29</v>
      </c>
      <c r="K32" s="85" t="s">
        <v>126</v>
      </c>
      <c r="L32" s="74">
        <f t="shared" si="0"/>
        <v>5.75</v>
      </c>
      <c r="M32" s="82">
        <v>5.75</v>
      </c>
      <c r="N32" s="26"/>
      <c r="O32" s="26"/>
      <c r="P32" s="26">
        <v>5.75</v>
      </c>
      <c r="Q32" s="97">
        <f t="shared" si="1"/>
        <v>1</v>
      </c>
      <c r="R32" s="46" t="s">
        <v>29</v>
      </c>
    </row>
    <row r="33" s="1" customFormat="1" ht="17" customHeight="1" spans="1:18">
      <c r="A33" s="25">
        <v>27</v>
      </c>
      <c r="B33" s="26" t="s">
        <v>21</v>
      </c>
      <c r="C33" s="26" t="s">
        <v>110</v>
      </c>
      <c r="D33" s="36" t="s">
        <v>127</v>
      </c>
      <c r="E33" s="30" t="s">
        <v>70</v>
      </c>
      <c r="F33" s="42" t="s">
        <v>128</v>
      </c>
      <c r="G33" s="28">
        <v>2020.01</v>
      </c>
      <c r="H33" s="28">
        <v>2020.12</v>
      </c>
      <c r="I33" s="28" t="s">
        <v>129</v>
      </c>
      <c r="J33" s="39" t="s">
        <v>29</v>
      </c>
      <c r="K33" s="72" t="s">
        <v>130</v>
      </c>
      <c r="L33" s="74">
        <f t="shared" si="0"/>
        <v>74.5</v>
      </c>
      <c r="M33" s="74">
        <v>74.5</v>
      </c>
      <c r="N33" s="26"/>
      <c r="O33" s="26"/>
      <c r="P33" s="74">
        <v>74.5</v>
      </c>
      <c r="Q33" s="97">
        <f t="shared" si="1"/>
        <v>1</v>
      </c>
      <c r="R33" s="46" t="s">
        <v>29</v>
      </c>
    </row>
    <row r="34" customFormat="1" ht="17" customHeight="1" spans="1:18">
      <c r="A34" s="25">
        <v>28</v>
      </c>
      <c r="B34" s="26" t="s">
        <v>21</v>
      </c>
      <c r="C34" s="46" t="s">
        <v>131</v>
      </c>
      <c r="D34" s="36" t="s">
        <v>132</v>
      </c>
      <c r="E34" s="29" t="s">
        <v>24</v>
      </c>
      <c r="F34" s="36" t="s">
        <v>133</v>
      </c>
      <c r="G34" s="28">
        <v>2020.01</v>
      </c>
      <c r="H34" s="28">
        <v>2020.12</v>
      </c>
      <c r="I34" s="36" t="s">
        <v>134</v>
      </c>
      <c r="J34" s="39" t="s">
        <v>29</v>
      </c>
      <c r="K34" s="36" t="s">
        <v>135</v>
      </c>
      <c r="L34" s="74">
        <f t="shared" si="0"/>
        <v>15</v>
      </c>
      <c r="M34" s="74"/>
      <c r="N34" s="46"/>
      <c r="O34" s="46">
        <v>15</v>
      </c>
      <c r="P34" s="46">
        <v>15</v>
      </c>
      <c r="Q34" s="97">
        <f t="shared" si="1"/>
        <v>1</v>
      </c>
      <c r="R34" s="46" t="s">
        <v>29</v>
      </c>
    </row>
    <row r="35" ht="18" customHeight="1" spans="1:18">
      <c r="A35" s="25">
        <v>29</v>
      </c>
      <c r="B35" s="26" t="s">
        <v>21</v>
      </c>
      <c r="C35" s="26" t="s">
        <v>136</v>
      </c>
      <c r="D35" s="27" t="s">
        <v>137</v>
      </c>
      <c r="E35" s="30" t="s">
        <v>32</v>
      </c>
      <c r="F35" s="47" t="s">
        <v>138</v>
      </c>
      <c r="G35" s="48">
        <v>2020.03</v>
      </c>
      <c r="H35" s="48">
        <v>2020.06</v>
      </c>
      <c r="I35" s="54" t="s">
        <v>139</v>
      </c>
      <c r="J35" s="27" t="s">
        <v>29</v>
      </c>
      <c r="K35" s="48" t="s">
        <v>37</v>
      </c>
      <c r="L35" s="74">
        <f t="shared" si="0"/>
        <v>12</v>
      </c>
      <c r="M35" s="26"/>
      <c r="N35" s="26"/>
      <c r="O35" s="26">
        <v>12</v>
      </c>
      <c r="P35" s="26">
        <v>12</v>
      </c>
      <c r="Q35" s="97">
        <f t="shared" si="1"/>
        <v>1</v>
      </c>
      <c r="R35" s="46" t="s">
        <v>29</v>
      </c>
    </row>
    <row r="36" ht="18" customHeight="1" spans="1:18">
      <c r="A36" s="25">
        <v>30</v>
      </c>
      <c r="B36" s="26" t="s">
        <v>21</v>
      </c>
      <c r="C36" s="26" t="s">
        <v>136</v>
      </c>
      <c r="D36" s="27" t="s">
        <v>140</v>
      </c>
      <c r="E36" s="30" t="s">
        <v>32</v>
      </c>
      <c r="F36" s="47" t="s">
        <v>141</v>
      </c>
      <c r="G36" s="48">
        <v>2020.03</v>
      </c>
      <c r="H36" s="48">
        <v>2020.06</v>
      </c>
      <c r="I36" s="54" t="s">
        <v>142</v>
      </c>
      <c r="J36" s="27" t="s">
        <v>29</v>
      </c>
      <c r="K36" s="48" t="s">
        <v>37</v>
      </c>
      <c r="L36" s="74">
        <f t="shared" si="0"/>
        <v>12</v>
      </c>
      <c r="M36" s="26"/>
      <c r="N36" s="26"/>
      <c r="O36" s="26">
        <v>12</v>
      </c>
      <c r="P36" s="26">
        <v>12</v>
      </c>
      <c r="Q36" s="97">
        <f t="shared" si="1"/>
        <v>1</v>
      </c>
      <c r="R36" s="46" t="s">
        <v>29</v>
      </c>
    </row>
    <row r="37" ht="18" customHeight="1" spans="1:18">
      <c r="A37" s="25">
        <v>31</v>
      </c>
      <c r="B37" s="26" t="s">
        <v>21</v>
      </c>
      <c r="C37" s="26" t="s">
        <v>136</v>
      </c>
      <c r="D37" s="27" t="s">
        <v>143</v>
      </c>
      <c r="E37" s="30" t="s">
        <v>32</v>
      </c>
      <c r="F37" s="47" t="s">
        <v>144</v>
      </c>
      <c r="G37" s="48">
        <v>2020.03</v>
      </c>
      <c r="H37" s="48">
        <v>2020.06</v>
      </c>
      <c r="I37" s="54" t="s">
        <v>145</v>
      </c>
      <c r="J37" s="27" t="s">
        <v>29</v>
      </c>
      <c r="K37" s="48" t="s">
        <v>37</v>
      </c>
      <c r="L37" s="74">
        <f t="shared" si="0"/>
        <v>12</v>
      </c>
      <c r="M37" s="26"/>
      <c r="N37" s="26"/>
      <c r="O37" s="26">
        <v>12</v>
      </c>
      <c r="P37" s="26">
        <v>12</v>
      </c>
      <c r="Q37" s="97">
        <f t="shared" si="1"/>
        <v>1</v>
      </c>
      <c r="R37" s="46" t="s">
        <v>29</v>
      </c>
    </row>
    <row r="38" ht="18" customHeight="1" spans="1:18">
      <c r="A38" s="25">
        <v>32</v>
      </c>
      <c r="B38" s="26" t="s">
        <v>21</v>
      </c>
      <c r="C38" s="26" t="s">
        <v>136</v>
      </c>
      <c r="D38" s="27" t="s">
        <v>146</v>
      </c>
      <c r="E38" s="30" t="s">
        <v>32</v>
      </c>
      <c r="F38" s="47" t="s">
        <v>147</v>
      </c>
      <c r="G38" s="48">
        <v>2020.03</v>
      </c>
      <c r="H38" s="48">
        <v>2020.06</v>
      </c>
      <c r="I38" s="54" t="s">
        <v>148</v>
      </c>
      <c r="J38" s="27" t="s">
        <v>29</v>
      </c>
      <c r="K38" s="48" t="s">
        <v>37</v>
      </c>
      <c r="L38" s="74">
        <f t="shared" si="0"/>
        <v>12</v>
      </c>
      <c r="M38" s="26"/>
      <c r="N38" s="26"/>
      <c r="O38" s="26">
        <v>12</v>
      </c>
      <c r="P38" s="26">
        <v>12</v>
      </c>
      <c r="Q38" s="97">
        <f t="shared" si="1"/>
        <v>1</v>
      </c>
      <c r="R38" s="46" t="s">
        <v>29</v>
      </c>
    </row>
    <row r="39" ht="18" customHeight="1" spans="1:18">
      <c r="A39" s="25">
        <v>33</v>
      </c>
      <c r="B39" s="26" t="s">
        <v>21</v>
      </c>
      <c r="C39" s="26" t="s">
        <v>136</v>
      </c>
      <c r="D39" s="27" t="s">
        <v>149</v>
      </c>
      <c r="E39" s="30" t="s">
        <v>32</v>
      </c>
      <c r="F39" s="47" t="s">
        <v>150</v>
      </c>
      <c r="G39" s="48">
        <v>2020.03</v>
      </c>
      <c r="H39" s="48">
        <v>2020.06</v>
      </c>
      <c r="I39" s="54" t="s">
        <v>151</v>
      </c>
      <c r="J39" s="27" t="s">
        <v>29</v>
      </c>
      <c r="K39" s="48" t="s">
        <v>37</v>
      </c>
      <c r="L39" s="74">
        <f t="shared" si="0"/>
        <v>12</v>
      </c>
      <c r="M39" s="26"/>
      <c r="N39" s="26"/>
      <c r="O39" s="26">
        <v>12</v>
      </c>
      <c r="P39" s="26">
        <v>12</v>
      </c>
      <c r="Q39" s="97">
        <f t="shared" si="1"/>
        <v>1</v>
      </c>
      <c r="R39" s="46" t="s">
        <v>29</v>
      </c>
    </row>
    <row r="40" ht="18" customHeight="1" spans="1:18">
      <c r="A40" s="25">
        <v>34</v>
      </c>
      <c r="B40" s="26" t="s">
        <v>21</v>
      </c>
      <c r="C40" s="26" t="s">
        <v>136</v>
      </c>
      <c r="D40" s="27" t="s">
        <v>152</v>
      </c>
      <c r="E40" s="29" t="s">
        <v>24</v>
      </c>
      <c r="F40" s="49" t="s">
        <v>153</v>
      </c>
      <c r="G40" s="48">
        <v>2020.03</v>
      </c>
      <c r="H40" s="48">
        <v>2020.07</v>
      </c>
      <c r="I40" s="86" t="s">
        <v>154</v>
      </c>
      <c r="J40" s="27" t="s">
        <v>29</v>
      </c>
      <c r="K40" s="48" t="s">
        <v>53</v>
      </c>
      <c r="L40" s="74">
        <f t="shared" si="0"/>
        <v>17</v>
      </c>
      <c r="M40" s="82">
        <v>17</v>
      </c>
      <c r="N40" s="26"/>
      <c r="O40" s="26"/>
      <c r="P40" s="26">
        <v>17</v>
      </c>
      <c r="Q40" s="97">
        <f t="shared" si="1"/>
        <v>1</v>
      </c>
      <c r="R40" s="46" t="s">
        <v>29</v>
      </c>
    </row>
    <row r="41" ht="18" customHeight="1" spans="1:18">
      <c r="A41" s="25">
        <v>35</v>
      </c>
      <c r="B41" s="26" t="s">
        <v>21</v>
      </c>
      <c r="C41" s="26" t="s">
        <v>136</v>
      </c>
      <c r="D41" s="27" t="s">
        <v>155</v>
      </c>
      <c r="E41" s="29" t="s">
        <v>24</v>
      </c>
      <c r="F41" s="50" t="s">
        <v>156</v>
      </c>
      <c r="G41" s="48">
        <v>2020.09</v>
      </c>
      <c r="H41" s="51">
        <v>2020.1</v>
      </c>
      <c r="I41" s="87" t="s">
        <v>157</v>
      </c>
      <c r="J41" s="27" t="s">
        <v>29</v>
      </c>
      <c r="K41" s="48" t="s">
        <v>158</v>
      </c>
      <c r="L41" s="74">
        <f t="shared" si="0"/>
        <v>10</v>
      </c>
      <c r="M41" s="88">
        <v>10</v>
      </c>
      <c r="N41" s="26"/>
      <c r="O41" s="26"/>
      <c r="P41" s="26">
        <v>10</v>
      </c>
      <c r="Q41" s="97">
        <f t="shared" si="1"/>
        <v>1</v>
      </c>
      <c r="R41" s="46" t="s">
        <v>29</v>
      </c>
    </row>
    <row r="42" ht="18" customHeight="1" spans="1:18">
      <c r="A42" s="25">
        <v>36</v>
      </c>
      <c r="B42" s="26" t="s">
        <v>21</v>
      </c>
      <c r="C42" s="26" t="s">
        <v>136</v>
      </c>
      <c r="D42" s="27" t="s">
        <v>159</v>
      </c>
      <c r="E42" s="29" t="s">
        <v>24</v>
      </c>
      <c r="F42" s="52" t="s">
        <v>160</v>
      </c>
      <c r="G42" s="48">
        <v>2019.12</v>
      </c>
      <c r="H42" s="48">
        <v>2020.07</v>
      </c>
      <c r="I42" s="89" t="s">
        <v>161</v>
      </c>
      <c r="J42" s="27" t="s">
        <v>29</v>
      </c>
      <c r="K42" s="48" t="s">
        <v>162</v>
      </c>
      <c r="L42" s="74">
        <f t="shared" si="0"/>
        <v>17.654</v>
      </c>
      <c r="M42" s="82">
        <v>17.654</v>
      </c>
      <c r="N42" s="26"/>
      <c r="O42" s="26"/>
      <c r="P42" s="26">
        <v>17.654</v>
      </c>
      <c r="Q42" s="97">
        <f t="shared" si="1"/>
        <v>1</v>
      </c>
      <c r="R42" s="46" t="s">
        <v>29</v>
      </c>
    </row>
    <row r="43" ht="18" customHeight="1" spans="1:18">
      <c r="A43" s="25">
        <v>37</v>
      </c>
      <c r="B43" s="26" t="s">
        <v>21</v>
      </c>
      <c r="C43" s="26" t="s">
        <v>136</v>
      </c>
      <c r="D43" s="27" t="s">
        <v>163</v>
      </c>
      <c r="E43" s="29" t="s">
        <v>24</v>
      </c>
      <c r="F43" s="52" t="s">
        <v>164</v>
      </c>
      <c r="G43" s="48">
        <v>2020.04</v>
      </c>
      <c r="H43" s="48">
        <v>2020.04</v>
      </c>
      <c r="I43" s="89" t="s">
        <v>165</v>
      </c>
      <c r="J43" s="27" t="s">
        <v>29</v>
      </c>
      <c r="K43" s="48" t="s">
        <v>162</v>
      </c>
      <c r="L43" s="74">
        <f t="shared" si="0"/>
        <v>5.775</v>
      </c>
      <c r="M43" s="82">
        <v>5.775</v>
      </c>
      <c r="N43" s="26"/>
      <c r="O43" s="26"/>
      <c r="P43" s="26">
        <v>5.775</v>
      </c>
      <c r="Q43" s="97">
        <f t="shared" si="1"/>
        <v>1</v>
      </c>
      <c r="R43" s="46" t="s">
        <v>29</v>
      </c>
    </row>
    <row r="44" ht="18" customHeight="1" spans="1:18">
      <c r="A44" s="25">
        <v>38</v>
      </c>
      <c r="B44" s="26" t="s">
        <v>21</v>
      </c>
      <c r="C44" s="26" t="s">
        <v>136</v>
      </c>
      <c r="D44" s="27" t="s">
        <v>166</v>
      </c>
      <c r="E44" s="29" t="s">
        <v>24</v>
      </c>
      <c r="F44" s="52" t="s">
        <v>167</v>
      </c>
      <c r="G44" s="48">
        <v>2020.04</v>
      </c>
      <c r="H44" s="48">
        <v>2020.04</v>
      </c>
      <c r="I44" s="89" t="s">
        <v>168</v>
      </c>
      <c r="J44" s="27" t="s">
        <v>29</v>
      </c>
      <c r="K44" s="48" t="s">
        <v>162</v>
      </c>
      <c r="L44" s="74">
        <f t="shared" si="0"/>
        <v>5.656</v>
      </c>
      <c r="M44" s="82">
        <v>5.656</v>
      </c>
      <c r="N44" s="26"/>
      <c r="O44" s="26"/>
      <c r="P44" s="26">
        <v>5.656</v>
      </c>
      <c r="Q44" s="97">
        <f t="shared" si="1"/>
        <v>1</v>
      </c>
      <c r="R44" s="46" t="s">
        <v>29</v>
      </c>
    </row>
    <row r="45" ht="18" customHeight="1" spans="1:18">
      <c r="A45" s="25">
        <v>39</v>
      </c>
      <c r="B45" s="26" t="s">
        <v>21</v>
      </c>
      <c r="C45" s="26" t="s">
        <v>136</v>
      </c>
      <c r="D45" s="27" t="s">
        <v>169</v>
      </c>
      <c r="E45" s="29" t="s">
        <v>24</v>
      </c>
      <c r="F45" s="52" t="s">
        <v>170</v>
      </c>
      <c r="G45" s="48">
        <v>2020.04</v>
      </c>
      <c r="H45" s="48">
        <v>2020.06</v>
      </c>
      <c r="I45" s="89" t="s">
        <v>171</v>
      </c>
      <c r="J45" s="27" t="s">
        <v>29</v>
      </c>
      <c r="K45" s="48" t="s">
        <v>162</v>
      </c>
      <c r="L45" s="74">
        <f t="shared" si="0"/>
        <v>16.856</v>
      </c>
      <c r="M45" s="82">
        <v>16.856</v>
      </c>
      <c r="N45" s="26"/>
      <c r="O45" s="26"/>
      <c r="P45" s="26">
        <v>16.856</v>
      </c>
      <c r="Q45" s="97">
        <f t="shared" si="1"/>
        <v>1</v>
      </c>
      <c r="R45" s="46" t="s">
        <v>29</v>
      </c>
    </row>
    <row r="46" ht="18" customHeight="1" spans="1:18">
      <c r="A46" s="25">
        <v>40</v>
      </c>
      <c r="B46" s="26" t="s">
        <v>21</v>
      </c>
      <c r="C46" s="26" t="s">
        <v>136</v>
      </c>
      <c r="D46" s="27" t="s">
        <v>172</v>
      </c>
      <c r="E46" s="29" t="s">
        <v>24</v>
      </c>
      <c r="F46" s="52" t="s">
        <v>173</v>
      </c>
      <c r="G46" s="48">
        <v>2020.04</v>
      </c>
      <c r="H46" s="48">
        <v>2020.09</v>
      </c>
      <c r="I46" s="89" t="s">
        <v>174</v>
      </c>
      <c r="J46" s="27" t="s">
        <v>29</v>
      </c>
      <c r="K46" s="48" t="s">
        <v>162</v>
      </c>
      <c r="L46" s="74">
        <f t="shared" si="0"/>
        <v>12.348</v>
      </c>
      <c r="M46" s="82">
        <v>12.348</v>
      </c>
      <c r="N46" s="26"/>
      <c r="O46" s="26"/>
      <c r="P46" s="26">
        <v>12.348</v>
      </c>
      <c r="Q46" s="97">
        <f t="shared" si="1"/>
        <v>1</v>
      </c>
      <c r="R46" s="46" t="s">
        <v>29</v>
      </c>
    </row>
    <row r="47" ht="18" customHeight="1" spans="1:18">
      <c r="A47" s="25">
        <v>41</v>
      </c>
      <c r="B47" s="26" t="s">
        <v>21</v>
      </c>
      <c r="C47" s="26" t="s">
        <v>136</v>
      </c>
      <c r="D47" s="27" t="s">
        <v>175</v>
      </c>
      <c r="E47" s="29" t="s">
        <v>24</v>
      </c>
      <c r="F47" s="47" t="s">
        <v>176</v>
      </c>
      <c r="G47" s="48">
        <v>2020.09</v>
      </c>
      <c r="H47" s="53" t="s">
        <v>80</v>
      </c>
      <c r="I47" s="54" t="s">
        <v>177</v>
      </c>
      <c r="J47" s="27" t="s">
        <v>29</v>
      </c>
      <c r="K47" s="48" t="s">
        <v>43</v>
      </c>
      <c r="L47" s="74">
        <f t="shared" si="0"/>
        <v>45</v>
      </c>
      <c r="M47" s="82">
        <v>45</v>
      </c>
      <c r="N47" s="26"/>
      <c r="O47" s="26"/>
      <c r="P47" s="26">
        <v>45</v>
      </c>
      <c r="Q47" s="97">
        <f t="shared" si="1"/>
        <v>1</v>
      </c>
      <c r="R47" s="46" t="s">
        <v>29</v>
      </c>
    </row>
    <row r="48" ht="18" customHeight="1" spans="1:18">
      <c r="A48" s="25">
        <v>42</v>
      </c>
      <c r="B48" s="26" t="s">
        <v>21</v>
      </c>
      <c r="C48" s="26" t="s">
        <v>136</v>
      </c>
      <c r="D48" s="27" t="s">
        <v>178</v>
      </c>
      <c r="E48" s="30" t="s">
        <v>32</v>
      </c>
      <c r="F48" s="47" t="s">
        <v>179</v>
      </c>
      <c r="G48" s="48">
        <v>2020.09</v>
      </c>
      <c r="H48" s="53" t="s">
        <v>80</v>
      </c>
      <c r="I48" s="54" t="s">
        <v>180</v>
      </c>
      <c r="J48" s="27" t="s">
        <v>29</v>
      </c>
      <c r="K48" s="48" t="s">
        <v>43</v>
      </c>
      <c r="L48" s="74">
        <f t="shared" si="0"/>
        <v>117</v>
      </c>
      <c r="M48" s="82">
        <v>117</v>
      </c>
      <c r="N48" s="26"/>
      <c r="O48" s="26"/>
      <c r="P48" s="26">
        <v>117</v>
      </c>
      <c r="Q48" s="97">
        <f t="shared" si="1"/>
        <v>1</v>
      </c>
      <c r="R48" s="46" t="s">
        <v>29</v>
      </c>
    </row>
    <row r="49" ht="18" customHeight="1" spans="1:18">
      <c r="A49" s="25">
        <v>43</v>
      </c>
      <c r="B49" s="26" t="s">
        <v>21</v>
      </c>
      <c r="C49" s="26" t="s">
        <v>136</v>
      </c>
      <c r="D49" s="27" t="s">
        <v>181</v>
      </c>
      <c r="E49" s="30" t="s">
        <v>32</v>
      </c>
      <c r="F49" s="47" t="s">
        <v>182</v>
      </c>
      <c r="G49" s="48">
        <v>2020.09</v>
      </c>
      <c r="H49" s="53" t="s">
        <v>80</v>
      </c>
      <c r="I49" s="54" t="s">
        <v>183</v>
      </c>
      <c r="J49" s="27" t="s">
        <v>29</v>
      </c>
      <c r="K49" s="48" t="s">
        <v>43</v>
      </c>
      <c r="L49" s="74">
        <f t="shared" si="0"/>
        <v>35</v>
      </c>
      <c r="M49" s="82">
        <v>35</v>
      </c>
      <c r="N49" s="26"/>
      <c r="O49" s="26"/>
      <c r="P49" s="26">
        <v>35</v>
      </c>
      <c r="Q49" s="97">
        <f t="shared" si="1"/>
        <v>1</v>
      </c>
      <c r="R49" s="46" t="s">
        <v>29</v>
      </c>
    </row>
    <row r="50" ht="18" customHeight="1" spans="1:18">
      <c r="A50" s="25">
        <v>44</v>
      </c>
      <c r="B50" s="26" t="s">
        <v>21</v>
      </c>
      <c r="C50" s="26" t="s">
        <v>136</v>
      </c>
      <c r="D50" s="28" t="s">
        <v>184</v>
      </c>
      <c r="E50" s="29" t="s">
        <v>24</v>
      </c>
      <c r="F50" s="42" t="s">
        <v>185</v>
      </c>
      <c r="G50" s="48">
        <v>2020.04</v>
      </c>
      <c r="H50" s="51">
        <v>2020.1</v>
      </c>
      <c r="I50" s="28" t="s">
        <v>186</v>
      </c>
      <c r="J50" s="27" t="s">
        <v>29</v>
      </c>
      <c r="K50" s="48" t="s">
        <v>37</v>
      </c>
      <c r="L50" s="74">
        <f t="shared" si="0"/>
        <v>60</v>
      </c>
      <c r="M50" s="74">
        <v>60</v>
      </c>
      <c r="N50" s="26"/>
      <c r="O50" s="26"/>
      <c r="P50" s="26">
        <v>0</v>
      </c>
      <c r="Q50" s="97">
        <f t="shared" si="1"/>
        <v>0</v>
      </c>
      <c r="R50" s="26" t="s">
        <v>44</v>
      </c>
    </row>
    <row r="51" ht="18" customHeight="1" spans="1:18">
      <c r="A51" s="25">
        <v>45</v>
      </c>
      <c r="B51" s="26" t="s">
        <v>21</v>
      </c>
      <c r="C51" s="46" t="s">
        <v>187</v>
      </c>
      <c r="D51" s="36" t="s">
        <v>188</v>
      </c>
      <c r="E51" s="29" t="s">
        <v>24</v>
      </c>
      <c r="F51" s="54" t="s">
        <v>189</v>
      </c>
      <c r="G51" s="55" t="s">
        <v>190</v>
      </c>
      <c r="H51" s="55" t="s">
        <v>191</v>
      </c>
      <c r="I51" s="54" t="s">
        <v>192</v>
      </c>
      <c r="J51" s="27" t="s">
        <v>29</v>
      </c>
      <c r="K51" s="36" t="s">
        <v>193</v>
      </c>
      <c r="L51" s="74">
        <v>40</v>
      </c>
      <c r="M51" s="74"/>
      <c r="N51" s="46">
        <v>40</v>
      </c>
      <c r="O51" s="46" t="s">
        <v>194</v>
      </c>
      <c r="P51" s="46">
        <v>40</v>
      </c>
      <c r="Q51" s="97">
        <f t="shared" si="1"/>
        <v>1</v>
      </c>
      <c r="R51" s="46" t="s">
        <v>29</v>
      </c>
    </row>
    <row r="52" ht="18" customHeight="1" spans="1:18">
      <c r="A52" s="25">
        <v>46</v>
      </c>
      <c r="B52" s="26" t="s">
        <v>21</v>
      </c>
      <c r="C52" s="46" t="s">
        <v>187</v>
      </c>
      <c r="D52" s="36" t="s">
        <v>195</v>
      </c>
      <c r="E52" s="29" t="s">
        <v>24</v>
      </c>
      <c r="F52" s="54" t="s">
        <v>196</v>
      </c>
      <c r="G52" s="36">
        <v>2020.11</v>
      </c>
      <c r="H52" s="36">
        <v>2020.12</v>
      </c>
      <c r="I52" s="54" t="s">
        <v>197</v>
      </c>
      <c r="J52" s="27" t="s">
        <v>29</v>
      </c>
      <c r="K52" s="36" t="s">
        <v>198</v>
      </c>
      <c r="L52" s="74">
        <f t="shared" si="0"/>
        <v>55</v>
      </c>
      <c r="M52" s="74"/>
      <c r="N52" s="46"/>
      <c r="O52" s="46">
        <v>55</v>
      </c>
      <c r="P52" s="46">
        <v>55</v>
      </c>
      <c r="Q52" s="97">
        <f t="shared" si="1"/>
        <v>1</v>
      </c>
      <c r="R52" s="46" t="s">
        <v>29</v>
      </c>
    </row>
    <row r="53" s="3" customFormat="1" ht="15" customHeight="1" spans="1:18">
      <c r="A53" s="25">
        <v>47</v>
      </c>
      <c r="B53" s="56" t="s">
        <v>21</v>
      </c>
      <c r="C53" s="56" t="s">
        <v>199</v>
      </c>
      <c r="D53" s="57" t="s">
        <v>200</v>
      </c>
      <c r="E53" s="30" t="s">
        <v>32</v>
      </c>
      <c r="F53" s="58" t="s">
        <v>201</v>
      </c>
      <c r="G53" s="59">
        <v>2020.4</v>
      </c>
      <c r="H53" s="59">
        <v>2020.6</v>
      </c>
      <c r="I53" s="61" t="s">
        <v>202</v>
      </c>
      <c r="J53" s="87" t="s">
        <v>29</v>
      </c>
      <c r="K53" s="85" t="s">
        <v>203</v>
      </c>
      <c r="L53" s="74">
        <f t="shared" si="0"/>
        <v>30</v>
      </c>
      <c r="M53" s="90">
        <v>30</v>
      </c>
      <c r="N53" s="90"/>
      <c r="O53" s="90"/>
      <c r="P53" s="90">
        <v>30</v>
      </c>
      <c r="Q53" s="97">
        <f t="shared" si="1"/>
        <v>1</v>
      </c>
      <c r="R53" s="46" t="s">
        <v>29</v>
      </c>
    </row>
    <row r="54" s="3" customFormat="1" ht="15" customHeight="1" spans="1:18">
      <c r="A54" s="25">
        <v>48</v>
      </c>
      <c r="B54" s="56" t="s">
        <v>21</v>
      </c>
      <c r="C54" s="56" t="s">
        <v>199</v>
      </c>
      <c r="D54" s="60" t="s">
        <v>204</v>
      </c>
      <c r="E54" s="29" t="s">
        <v>24</v>
      </c>
      <c r="F54" s="60" t="s">
        <v>205</v>
      </c>
      <c r="G54" s="59">
        <v>2020.5</v>
      </c>
      <c r="H54" s="59">
        <v>2020.9</v>
      </c>
      <c r="I54" s="60" t="s">
        <v>206</v>
      </c>
      <c r="J54" s="87" t="s">
        <v>29</v>
      </c>
      <c r="K54" s="91" t="s">
        <v>207</v>
      </c>
      <c r="L54" s="74">
        <f t="shared" si="0"/>
        <v>62.4</v>
      </c>
      <c r="M54" s="90">
        <v>62.4</v>
      </c>
      <c r="N54" s="90"/>
      <c r="O54" s="90"/>
      <c r="P54" s="90">
        <v>61.8968</v>
      </c>
      <c r="Q54" s="97">
        <f t="shared" si="1"/>
        <v>0.991935897435897</v>
      </c>
      <c r="R54" s="56" t="s">
        <v>29</v>
      </c>
    </row>
    <row r="55" s="3" customFormat="1" ht="15" customHeight="1" spans="1:18">
      <c r="A55" s="25">
        <v>49</v>
      </c>
      <c r="B55" s="56" t="s">
        <v>21</v>
      </c>
      <c r="C55" s="56" t="s">
        <v>199</v>
      </c>
      <c r="D55" s="60" t="s">
        <v>208</v>
      </c>
      <c r="E55" s="29" t="s">
        <v>24</v>
      </c>
      <c r="F55" s="60" t="s">
        <v>209</v>
      </c>
      <c r="G55" s="59">
        <v>2020.6</v>
      </c>
      <c r="H55" s="59">
        <v>2020.11</v>
      </c>
      <c r="I55" s="60" t="s">
        <v>210</v>
      </c>
      <c r="J55" s="87" t="s">
        <v>29</v>
      </c>
      <c r="K55" s="91" t="s">
        <v>207</v>
      </c>
      <c r="L55" s="74">
        <f t="shared" si="0"/>
        <v>20.3</v>
      </c>
      <c r="M55" s="90">
        <v>20.3</v>
      </c>
      <c r="N55" s="90"/>
      <c r="O55" s="90"/>
      <c r="P55" s="90">
        <v>20.3</v>
      </c>
      <c r="Q55" s="97">
        <f t="shared" si="1"/>
        <v>1</v>
      </c>
      <c r="R55" s="46" t="s">
        <v>29</v>
      </c>
    </row>
    <row r="56" s="3" customFormat="1" ht="15" customHeight="1" spans="1:18">
      <c r="A56" s="25">
        <v>50</v>
      </c>
      <c r="B56" s="56" t="s">
        <v>21</v>
      </c>
      <c r="C56" s="56" t="s">
        <v>199</v>
      </c>
      <c r="D56" s="60" t="s">
        <v>211</v>
      </c>
      <c r="E56" s="29" t="s">
        <v>24</v>
      </c>
      <c r="F56" s="60" t="s">
        <v>212</v>
      </c>
      <c r="G56" s="59">
        <v>2020.7</v>
      </c>
      <c r="H56" s="59">
        <v>2020.12</v>
      </c>
      <c r="I56" s="60" t="s">
        <v>213</v>
      </c>
      <c r="J56" s="87" t="s">
        <v>29</v>
      </c>
      <c r="K56" s="91" t="s">
        <v>207</v>
      </c>
      <c r="L56" s="74">
        <f t="shared" si="0"/>
        <v>56.61</v>
      </c>
      <c r="M56" s="90">
        <v>56.61</v>
      </c>
      <c r="N56" s="90"/>
      <c r="O56" s="90"/>
      <c r="P56" s="90">
        <v>56.61</v>
      </c>
      <c r="Q56" s="97">
        <f t="shared" si="1"/>
        <v>1</v>
      </c>
      <c r="R56" s="46" t="s">
        <v>29</v>
      </c>
    </row>
    <row r="57" s="3" customFormat="1" ht="15" customHeight="1" spans="1:18">
      <c r="A57" s="25">
        <v>51</v>
      </c>
      <c r="B57" s="56" t="s">
        <v>21</v>
      </c>
      <c r="C57" s="56" t="s">
        <v>199</v>
      </c>
      <c r="D57" s="60" t="s">
        <v>214</v>
      </c>
      <c r="E57" s="29" t="s">
        <v>24</v>
      </c>
      <c r="F57" s="60" t="s">
        <v>215</v>
      </c>
      <c r="G57" s="59">
        <v>2020.1</v>
      </c>
      <c r="H57" s="59">
        <v>2020.11</v>
      </c>
      <c r="I57" s="60" t="s">
        <v>216</v>
      </c>
      <c r="J57" s="87" t="s">
        <v>29</v>
      </c>
      <c r="K57" s="91" t="s">
        <v>207</v>
      </c>
      <c r="L57" s="74">
        <f t="shared" si="0"/>
        <v>30.6</v>
      </c>
      <c r="M57" s="90">
        <v>30.6</v>
      </c>
      <c r="N57" s="90"/>
      <c r="O57" s="90"/>
      <c r="P57" s="90">
        <v>30.6</v>
      </c>
      <c r="Q57" s="97">
        <f t="shared" si="1"/>
        <v>1</v>
      </c>
      <c r="R57" s="46" t="s">
        <v>29</v>
      </c>
    </row>
    <row r="58" s="3" customFormat="1" ht="15" customHeight="1" spans="1:18">
      <c r="A58" s="25">
        <v>52</v>
      </c>
      <c r="B58" s="56" t="s">
        <v>21</v>
      </c>
      <c r="C58" s="56" t="s">
        <v>199</v>
      </c>
      <c r="D58" s="60" t="s">
        <v>217</v>
      </c>
      <c r="E58" s="29" t="s">
        <v>24</v>
      </c>
      <c r="F58" s="60" t="s">
        <v>218</v>
      </c>
      <c r="G58" s="59">
        <v>2020.1</v>
      </c>
      <c r="H58" s="59">
        <v>2020.1</v>
      </c>
      <c r="I58" s="60" t="s">
        <v>219</v>
      </c>
      <c r="J58" s="87" t="s">
        <v>29</v>
      </c>
      <c r="K58" s="91" t="s">
        <v>207</v>
      </c>
      <c r="L58" s="74">
        <f t="shared" si="0"/>
        <v>25.5</v>
      </c>
      <c r="M58" s="90">
        <v>25.5</v>
      </c>
      <c r="N58" s="90"/>
      <c r="O58" s="90"/>
      <c r="P58" s="90">
        <v>25.5</v>
      </c>
      <c r="Q58" s="97">
        <f t="shared" si="1"/>
        <v>1</v>
      </c>
      <c r="R58" s="46" t="s">
        <v>29</v>
      </c>
    </row>
    <row r="59" s="3" customFormat="1" ht="15" customHeight="1" spans="1:18">
      <c r="A59" s="25">
        <v>53</v>
      </c>
      <c r="B59" s="56" t="s">
        <v>21</v>
      </c>
      <c r="C59" s="56" t="s">
        <v>199</v>
      </c>
      <c r="D59" s="60" t="s">
        <v>220</v>
      </c>
      <c r="E59" s="29" t="s">
        <v>24</v>
      </c>
      <c r="F59" s="60" t="s">
        <v>221</v>
      </c>
      <c r="G59" s="59">
        <v>2019.11</v>
      </c>
      <c r="H59" s="59">
        <v>2020.3</v>
      </c>
      <c r="I59" s="60" t="s">
        <v>222</v>
      </c>
      <c r="J59" s="87" t="s">
        <v>29</v>
      </c>
      <c r="K59" s="91" t="s">
        <v>207</v>
      </c>
      <c r="L59" s="74">
        <f t="shared" si="0"/>
        <v>112</v>
      </c>
      <c r="M59" s="90">
        <v>112</v>
      </c>
      <c r="N59" s="90"/>
      <c r="O59" s="90"/>
      <c r="P59" s="90">
        <v>112</v>
      </c>
      <c r="Q59" s="97">
        <f t="shared" si="1"/>
        <v>1</v>
      </c>
      <c r="R59" s="46" t="s">
        <v>29</v>
      </c>
    </row>
    <row r="60" s="3" customFormat="1" ht="15" customHeight="1" spans="1:18">
      <c r="A60" s="25">
        <v>54</v>
      </c>
      <c r="B60" s="56" t="s">
        <v>21</v>
      </c>
      <c r="C60" s="56" t="s">
        <v>199</v>
      </c>
      <c r="D60" s="60" t="s">
        <v>223</v>
      </c>
      <c r="E60" s="29" t="s">
        <v>24</v>
      </c>
      <c r="F60" s="61" t="s">
        <v>224</v>
      </c>
      <c r="G60" s="59">
        <v>2020.5</v>
      </c>
      <c r="H60" s="59">
        <v>2020.6</v>
      </c>
      <c r="I60" s="61" t="s">
        <v>225</v>
      </c>
      <c r="J60" s="87" t="s">
        <v>29</v>
      </c>
      <c r="K60" s="91" t="s">
        <v>203</v>
      </c>
      <c r="L60" s="74">
        <f t="shared" si="0"/>
        <v>50</v>
      </c>
      <c r="M60" s="90">
        <v>50</v>
      </c>
      <c r="N60" s="90"/>
      <c r="O60" s="90"/>
      <c r="P60" s="90">
        <v>49.8895</v>
      </c>
      <c r="Q60" s="97">
        <f t="shared" si="1"/>
        <v>0.99779</v>
      </c>
      <c r="R60" s="46" t="s">
        <v>29</v>
      </c>
    </row>
    <row r="61" s="3" customFormat="1" ht="15" customHeight="1" spans="1:18">
      <c r="A61" s="25">
        <v>55</v>
      </c>
      <c r="B61" s="56" t="s">
        <v>21</v>
      </c>
      <c r="C61" s="56" t="s">
        <v>199</v>
      </c>
      <c r="D61" s="60" t="s">
        <v>226</v>
      </c>
      <c r="E61" s="29" t="s">
        <v>24</v>
      </c>
      <c r="F61" s="61" t="s">
        <v>227</v>
      </c>
      <c r="G61" s="59">
        <v>2020.6</v>
      </c>
      <c r="H61" s="59">
        <v>2020.9</v>
      </c>
      <c r="I61" s="61" t="s">
        <v>228</v>
      </c>
      <c r="J61" s="87" t="s">
        <v>29</v>
      </c>
      <c r="K61" s="91" t="s">
        <v>229</v>
      </c>
      <c r="L61" s="74">
        <f t="shared" si="0"/>
        <v>27</v>
      </c>
      <c r="M61" s="90">
        <v>27</v>
      </c>
      <c r="N61" s="90"/>
      <c r="O61" s="90"/>
      <c r="P61" s="90">
        <v>27</v>
      </c>
      <c r="Q61" s="97">
        <f t="shared" si="1"/>
        <v>1</v>
      </c>
      <c r="R61" s="46" t="s">
        <v>29</v>
      </c>
    </row>
    <row r="62" s="3" customFormat="1" ht="15" customHeight="1" spans="1:18">
      <c r="A62" s="25">
        <v>56</v>
      </c>
      <c r="B62" s="56" t="s">
        <v>21</v>
      </c>
      <c r="C62" s="56" t="s">
        <v>199</v>
      </c>
      <c r="D62" s="60" t="s">
        <v>230</v>
      </c>
      <c r="E62" s="30" t="s">
        <v>32</v>
      </c>
      <c r="F62" s="61" t="s">
        <v>231</v>
      </c>
      <c r="G62" s="62">
        <v>2020.6</v>
      </c>
      <c r="H62" s="62">
        <v>2020.12</v>
      </c>
      <c r="I62" s="61" t="s">
        <v>232</v>
      </c>
      <c r="J62" s="87" t="s">
        <v>29</v>
      </c>
      <c r="K62" s="91" t="s">
        <v>229</v>
      </c>
      <c r="L62" s="74">
        <f t="shared" si="0"/>
        <v>40</v>
      </c>
      <c r="M62" s="90">
        <v>40</v>
      </c>
      <c r="N62" s="90"/>
      <c r="O62" s="90"/>
      <c r="P62" s="90">
        <v>40</v>
      </c>
      <c r="Q62" s="97">
        <f t="shared" si="1"/>
        <v>1</v>
      </c>
      <c r="R62" s="46" t="s">
        <v>29</v>
      </c>
    </row>
    <row r="63" s="3" customFormat="1" ht="15" customHeight="1" spans="1:18">
      <c r="A63" s="25">
        <v>57</v>
      </c>
      <c r="B63" s="56" t="s">
        <v>21</v>
      </c>
      <c r="C63" s="56" t="s">
        <v>199</v>
      </c>
      <c r="D63" s="61" t="s">
        <v>233</v>
      </c>
      <c r="E63" s="29" t="s">
        <v>24</v>
      </c>
      <c r="F63" s="61" t="s">
        <v>234</v>
      </c>
      <c r="G63" s="59">
        <v>2020.9</v>
      </c>
      <c r="H63" s="59">
        <v>2020.9</v>
      </c>
      <c r="I63" s="61" t="s">
        <v>235</v>
      </c>
      <c r="J63" s="87" t="s">
        <v>29</v>
      </c>
      <c r="K63" s="91" t="s">
        <v>30</v>
      </c>
      <c r="L63" s="74">
        <f t="shared" si="0"/>
        <v>9</v>
      </c>
      <c r="M63" s="90">
        <v>9</v>
      </c>
      <c r="N63" s="90"/>
      <c r="O63" s="90"/>
      <c r="P63" s="90">
        <v>9</v>
      </c>
      <c r="Q63" s="97">
        <f t="shared" si="1"/>
        <v>1</v>
      </c>
      <c r="R63" s="46" t="s">
        <v>29</v>
      </c>
    </row>
    <row r="64" s="3" customFormat="1" ht="15" customHeight="1" spans="1:18">
      <c r="A64" s="25">
        <v>58</v>
      </c>
      <c r="B64" s="56" t="s">
        <v>21</v>
      </c>
      <c r="C64" s="56" t="s">
        <v>199</v>
      </c>
      <c r="D64" s="61" t="s">
        <v>236</v>
      </c>
      <c r="E64" s="29" t="s">
        <v>24</v>
      </c>
      <c r="F64" s="63" t="s">
        <v>97</v>
      </c>
      <c r="G64" s="62">
        <v>2020.5</v>
      </c>
      <c r="H64" s="62">
        <v>2020.11</v>
      </c>
      <c r="I64" s="61" t="s">
        <v>98</v>
      </c>
      <c r="J64" s="87" t="s">
        <v>29</v>
      </c>
      <c r="K64" s="92" t="s">
        <v>237</v>
      </c>
      <c r="L64" s="74">
        <f t="shared" si="0"/>
        <v>18.75</v>
      </c>
      <c r="M64" s="90">
        <v>18.75</v>
      </c>
      <c r="N64" s="90"/>
      <c r="O64" s="90"/>
      <c r="P64" s="90">
        <v>18.75</v>
      </c>
      <c r="Q64" s="97">
        <f t="shared" si="1"/>
        <v>1</v>
      </c>
      <c r="R64" s="46" t="s">
        <v>29</v>
      </c>
    </row>
    <row r="65" s="3" customFormat="1" ht="15" customHeight="1" spans="1:18">
      <c r="A65" s="25">
        <v>59</v>
      </c>
      <c r="B65" s="56" t="s">
        <v>21</v>
      </c>
      <c r="C65" s="56" t="s">
        <v>199</v>
      </c>
      <c r="D65" s="98" t="s">
        <v>238</v>
      </c>
      <c r="E65" s="30" t="s">
        <v>32</v>
      </c>
      <c r="F65" s="99" t="s">
        <v>239</v>
      </c>
      <c r="G65" s="59">
        <v>2020.8</v>
      </c>
      <c r="H65" s="59">
        <v>2020.8</v>
      </c>
      <c r="I65" s="105" t="s">
        <v>240</v>
      </c>
      <c r="J65" s="87" t="s">
        <v>29</v>
      </c>
      <c r="K65" s="61" t="s">
        <v>241</v>
      </c>
      <c r="L65" s="74">
        <f t="shared" si="0"/>
        <v>25.5</v>
      </c>
      <c r="M65" s="90">
        <v>16.76</v>
      </c>
      <c r="N65" s="90"/>
      <c r="O65" s="90">
        <v>8.74</v>
      </c>
      <c r="P65" s="90">
        <v>25.5</v>
      </c>
      <c r="Q65" s="97">
        <f t="shared" si="1"/>
        <v>1</v>
      </c>
      <c r="R65" s="46" t="s">
        <v>29</v>
      </c>
    </row>
    <row r="66" s="3" customFormat="1" ht="15" customHeight="1" spans="1:18">
      <c r="A66" s="25">
        <v>60</v>
      </c>
      <c r="B66" s="56" t="s">
        <v>21</v>
      </c>
      <c r="C66" s="56" t="s">
        <v>199</v>
      </c>
      <c r="D66" s="98" t="s">
        <v>242</v>
      </c>
      <c r="E66" s="30" t="s">
        <v>32</v>
      </c>
      <c r="F66" s="100" t="s">
        <v>243</v>
      </c>
      <c r="G66" s="61">
        <v>2020.04</v>
      </c>
      <c r="H66" s="61" t="s">
        <v>244</v>
      </c>
      <c r="I66" s="100" t="s">
        <v>245</v>
      </c>
      <c r="J66" s="61" t="s">
        <v>29</v>
      </c>
      <c r="K66" s="106" t="s">
        <v>207</v>
      </c>
      <c r="L66" s="74">
        <f t="shared" si="0"/>
        <v>49</v>
      </c>
      <c r="M66" s="90">
        <v>49</v>
      </c>
      <c r="N66" s="90"/>
      <c r="O66" s="90"/>
      <c r="P66" s="90">
        <v>49</v>
      </c>
      <c r="Q66" s="97">
        <f t="shared" si="1"/>
        <v>1</v>
      </c>
      <c r="R66" s="46" t="s">
        <v>29</v>
      </c>
    </row>
    <row r="67" s="3" customFormat="1" ht="15" customHeight="1" spans="1:18">
      <c r="A67" s="25">
        <v>61</v>
      </c>
      <c r="B67" s="56" t="s">
        <v>21</v>
      </c>
      <c r="C67" s="87" t="s">
        <v>246</v>
      </c>
      <c r="D67" s="61" t="s">
        <v>247</v>
      </c>
      <c r="E67" s="29" t="s">
        <v>24</v>
      </c>
      <c r="F67" s="101" t="s">
        <v>248</v>
      </c>
      <c r="G67" s="61" t="s">
        <v>249</v>
      </c>
      <c r="H67" s="61" t="s">
        <v>250</v>
      </c>
      <c r="I67" s="101" t="s">
        <v>213</v>
      </c>
      <c r="J67" s="61" t="s">
        <v>44</v>
      </c>
      <c r="K67" s="106"/>
      <c r="L67" s="74">
        <f t="shared" si="0"/>
        <v>5.75</v>
      </c>
      <c r="M67" s="90"/>
      <c r="N67" s="87"/>
      <c r="O67" s="87">
        <v>5.75</v>
      </c>
      <c r="P67" s="90">
        <v>5.75</v>
      </c>
      <c r="Q67" s="97">
        <f t="shared" si="1"/>
        <v>1</v>
      </c>
      <c r="R67" s="46" t="s">
        <v>29</v>
      </c>
    </row>
    <row r="68" s="3" customFormat="1" ht="15" customHeight="1" spans="1:18">
      <c r="A68" s="25">
        <v>62</v>
      </c>
      <c r="B68" s="56" t="s">
        <v>21</v>
      </c>
      <c r="C68" s="87" t="s">
        <v>246</v>
      </c>
      <c r="D68" s="61" t="s">
        <v>251</v>
      </c>
      <c r="E68" s="29" t="s">
        <v>24</v>
      </c>
      <c r="F68" s="101" t="s">
        <v>252</v>
      </c>
      <c r="G68" s="61" t="s">
        <v>253</v>
      </c>
      <c r="H68" s="102" t="s">
        <v>254</v>
      </c>
      <c r="I68" s="101" t="s">
        <v>255</v>
      </c>
      <c r="J68" s="61" t="s">
        <v>44</v>
      </c>
      <c r="K68" s="106" t="s">
        <v>256</v>
      </c>
      <c r="L68" s="74">
        <v>10</v>
      </c>
      <c r="M68" s="90"/>
      <c r="N68" s="87">
        <v>10</v>
      </c>
      <c r="O68" s="87" t="s">
        <v>194</v>
      </c>
      <c r="P68" s="90">
        <v>10</v>
      </c>
      <c r="Q68" s="97">
        <f t="shared" si="1"/>
        <v>1</v>
      </c>
      <c r="R68" s="46" t="s">
        <v>29</v>
      </c>
    </row>
    <row r="69" s="3" customFormat="1" ht="15" customHeight="1" spans="1:18">
      <c r="A69" s="25">
        <v>63</v>
      </c>
      <c r="B69" s="56" t="s">
        <v>21</v>
      </c>
      <c r="C69" s="87" t="s">
        <v>246</v>
      </c>
      <c r="D69" s="61" t="s">
        <v>257</v>
      </c>
      <c r="E69" s="29" t="s">
        <v>24</v>
      </c>
      <c r="F69" s="101" t="s">
        <v>258</v>
      </c>
      <c r="G69" s="61" t="s">
        <v>259</v>
      </c>
      <c r="H69" s="61" t="s">
        <v>260</v>
      </c>
      <c r="I69" s="101" t="s">
        <v>261</v>
      </c>
      <c r="J69" s="61" t="s">
        <v>29</v>
      </c>
      <c r="K69" s="106" t="s">
        <v>262</v>
      </c>
      <c r="L69" s="74">
        <f t="shared" si="0"/>
        <v>95</v>
      </c>
      <c r="M69" s="90"/>
      <c r="N69" s="87"/>
      <c r="O69" s="87">
        <v>95</v>
      </c>
      <c r="P69" s="90">
        <v>95</v>
      </c>
      <c r="Q69" s="97">
        <f t="shared" si="1"/>
        <v>1</v>
      </c>
      <c r="R69" s="46" t="s">
        <v>29</v>
      </c>
    </row>
    <row r="70" s="3" customFormat="1" ht="15" customHeight="1" spans="1:18">
      <c r="A70" s="25">
        <v>64</v>
      </c>
      <c r="B70" s="56" t="s">
        <v>21</v>
      </c>
      <c r="C70" s="87" t="s">
        <v>246</v>
      </c>
      <c r="D70" s="61" t="s">
        <v>263</v>
      </c>
      <c r="E70" s="29" t="s">
        <v>24</v>
      </c>
      <c r="F70" s="101" t="s">
        <v>264</v>
      </c>
      <c r="G70" s="61" t="s">
        <v>265</v>
      </c>
      <c r="H70" s="61" t="s">
        <v>254</v>
      </c>
      <c r="I70" s="101" t="s">
        <v>266</v>
      </c>
      <c r="J70" s="61" t="s">
        <v>29</v>
      </c>
      <c r="K70" s="106" t="s">
        <v>207</v>
      </c>
      <c r="L70" s="74">
        <v>32</v>
      </c>
      <c r="M70" s="87" t="s">
        <v>194</v>
      </c>
      <c r="N70" s="87"/>
      <c r="O70" s="87">
        <v>32</v>
      </c>
      <c r="P70" s="90">
        <v>32</v>
      </c>
      <c r="Q70" s="97">
        <f t="shared" si="1"/>
        <v>1</v>
      </c>
      <c r="R70" s="46" t="s">
        <v>29</v>
      </c>
    </row>
    <row r="71" s="3" customFormat="1" ht="15" customHeight="1" spans="1:18">
      <c r="A71" s="25">
        <v>65</v>
      </c>
      <c r="B71" s="56" t="s">
        <v>21</v>
      </c>
      <c r="C71" s="87" t="s">
        <v>246</v>
      </c>
      <c r="D71" s="61" t="s">
        <v>247</v>
      </c>
      <c r="E71" s="29" t="s">
        <v>24</v>
      </c>
      <c r="F71" s="101" t="s">
        <v>248</v>
      </c>
      <c r="G71" s="61" t="s">
        <v>249</v>
      </c>
      <c r="H71" s="61" t="s">
        <v>250</v>
      </c>
      <c r="I71" s="101" t="s">
        <v>213</v>
      </c>
      <c r="J71" s="61" t="s">
        <v>44</v>
      </c>
      <c r="K71" s="61"/>
      <c r="L71" s="74">
        <f t="shared" si="0"/>
        <v>1.25</v>
      </c>
      <c r="M71" s="87"/>
      <c r="N71" s="87"/>
      <c r="O71" s="87">
        <v>1.25</v>
      </c>
      <c r="P71" s="90">
        <v>1.25</v>
      </c>
      <c r="Q71" s="97">
        <f t="shared" si="1"/>
        <v>1</v>
      </c>
      <c r="R71" s="46" t="s">
        <v>29</v>
      </c>
    </row>
    <row r="72" s="4" customFormat="1" ht="24" customHeight="1" spans="1:18">
      <c r="A72" s="25">
        <v>66</v>
      </c>
      <c r="B72" s="26" t="s">
        <v>21</v>
      </c>
      <c r="C72" s="36" t="s">
        <v>267</v>
      </c>
      <c r="D72" s="36" t="s">
        <v>268</v>
      </c>
      <c r="E72" s="30" t="s">
        <v>32</v>
      </c>
      <c r="F72" s="36" t="s">
        <v>269</v>
      </c>
      <c r="G72" s="103" t="s">
        <v>270</v>
      </c>
      <c r="H72" s="103" t="s">
        <v>253</v>
      </c>
      <c r="I72" s="36" t="s">
        <v>271</v>
      </c>
      <c r="J72" s="36" t="s">
        <v>29</v>
      </c>
      <c r="K72" s="83" t="s">
        <v>272</v>
      </c>
      <c r="L72" s="74">
        <f t="shared" ref="L72:L135" si="2">M72+N72+O72</f>
        <v>60</v>
      </c>
      <c r="M72" s="82">
        <v>60</v>
      </c>
      <c r="N72" s="26"/>
      <c r="O72" s="26"/>
      <c r="P72" s="26">
        <v>60</v>
      </c>
      <c r="Q72" s="97">
        <f t="shared" ref="Q72:Q135" si="3">P72/L72</f>
        <v>1</v>
      </c>
      <c r="R72" s="46" t="s">
        <v>29</v>
      </c>
    </row>
    <row r="73" s="4" customFormat="1" ht="24" customHeight="1" spans="1:18">
      <c r="A73" s="25">
        <v>67</v>
      </c>
      <c r="B73" s="26" t="s">
        <v>21</v>
      </c>
      <c r="C73" s="36" t="s">
        <v>267</v>
      </c>
      <c r="D73" s="41" t="s">
        <v>273</v>
      </c>
      <c r="E73" s="30" t="s">
        <v>32</v>
      </c>
      <c r="F73" s="36" t="s">
        <v>274</v>
      </c>
      <c r="G73" s="103" t="s">
        <v>275</v>
      </c>
      <c r="H73" s="103" t="s">
        <v>40</v>
      </c>
      <c r="I73" s="36" t="s">
        <v>276</v>
      </c>
      <c r="J73" s="36" t="s">
        <v>29</v>
      </c>
      <c r="K73" s="83" t="s">
        <v>277</v>
      </c>
      <c r="L73" s="74">
        <f t="shared" si="2"/>
        <v>12</v>
      </c>
      <c r="M73" s="26"/>
      <c r="N73" s="26"/>
      <c r="O73" s="26">
        <v>12</v>
      </c>
      <c r="P73" s="26">
        <v>12</v>
      </c>
      <c r="Q73" s="97">
        <f t="shared" si="3"/>
        <v>1</v>
      </c>
      <c r="R73" s="46" t="s">
        <v>29</v>
      </c>
    </row>
    <row r="74" s="4" customFormat="1" ht="24" customHeight="1" spans="1:18">
      <c r="A74" s="25">
        <v>68</v>
      </c>
      <c r="B74" s="26" t="s">
        <v>21</v>
      </c>
      <c r="C74" s="36" t="s">
        <v>267</v>
      </c>
      <c r="D74" s="41" t="s">
        <v>278</v>
      </c>
      <c r="E74" s="30" t="s">
        <v>32</v>
      </c>
      <c r="F74" s="36" t="s">
        <v>279</v>
      </c>
      <c r="G74" s="103" t="s">
        <v>275</v>
      </c>
      <c r="H74" s="103" t="s">
        <v>40</v>
      </c>
      <c r="I74" s="36" t="s">
        <v>280</v>
      </c>
      <c r="J74" s="36" t="s">
        <v>29</v>
      </c>
      <c r="K74" s="83" t="s">
        <v>277</v>
      </c>
      <c r="L74" s="74">
        <f t="shared" si="2"/>
        <v>12</v>
      </c>
      <c r="M74" s="26"/>
      <c r="N74" s="26"/>
      <c r="O74" s="26">
        <v>12</v>
      </c>
      <c r="P74" s="26">
        <v>12</v>
      </c>
      <c r="Q74" s="97">
        <f t="shared" si="3"/>
        <v>1</v>
      </c>
      <c r="R74" s="46" t="s">
        <v>29</v>
      </c>
    </row>
    <row r="75" s="4" customFormat="1" ht="24" customHeight="1" spans="1:18">
      <c r="A75" s="25">
        <v>69</v>
      </c>
      <c r="B75" s="26" t="s">
        <v>21</v>
      </c>
      <c r="C75" s="36" t="s">
        <v>267</v>
      </c>
      <c r="D75" s="104" t="s">
        <v>281</v>
      </c>
      <c r="E75" s="30" t="s">
        <v>32</v>
      </c>
      <c r="F75" s="104" t="s">
        <v>282</v>
      </c>
      <c r="G75" s="103" t="s">
        <v>283</v>
      </c>
      <c r="H75" s="103" t="s">
        <v>254</v>
      </c>
      <c r="I75" s="36" t="s">
        <v>284</v>
      </c>
      <c r="J75" s="36" t="s">
        <v>29</v>
      </c>
      <c r="K75" s="36" t="s">
        <v>285</v>
      </c>
      <c r="L75" s="74">
        <f t="shared" si="2"/>
        <v>35</v>
      </c>
      <c r="M75" s="82">
        <v>35</v>
      </c>
      <c r="N75" s="26"/>
      <c r="O75" s="26"/>
      <c r="P75" s="26">
        <v>35</v>
      </c>
      <c r="Q75" s="97">
        <f t="shared" si="3"/>
        <v>1</v>
      </c>
      <c r="R75" s="46" t="s">
        <v>29</v>
      </c>
    </row>
    <row r="76" s="4" customFormat="1" ht="24" customHeight="1" spans="1:18">
      <c r="A76" s="25">
        <v>70</v>
      </c>
      <c r="B76" s="26" t="s">
        <v>21</v>
      </c>
      <c r="C76" s="36" t="s">
        <v>267</v>
      </c>
      <c r="D76" s="104" t="s">
        <v>286</v>
      </c>
      <c r="E76" s="29" t="s">
        <v>24</v>
      </c>
      <c r="F76" s="104" t="s">
        <v>287</v>
      </c>
      <c r="G76" s="103" t="s">
        <v>288</v>
      </c>
      <c r="H76" s="103" t="s">
        <v>289</v>
      </c>
      <c r="I76" s="36" t="s">
        <v>290</v>
      </c>
      <c r="J76" s="36" t="s">
        <v>29</v>
      </c>
      <c r="K76" s="83" t="s">
        <v>291</v>
      </c>
      <c r="L76" s="74">
        <f t="shared" si="2"/>
        <v>38.5</v>
      </c>
      <c r="M76" s="82">
        <v>38.5</v>
      </c>
      <c r="N76" s="26"/>
      <c r="O76" s="26"/>
      <c r="P76" s="26">
        <v>38.5</v>
      </c>
      <c r="Q76" s="97">
        <f t="shared" si="3"/>
        <v>1</v>
      </c>
      <c r="R76" s="46" t="s">
        <v>29</v>
      </c>
    </row>
    <row r="77" s="4" customFormat="1" ht="24" customHeight="1" spans="1:18">
      <c r="A77" s="25">
        <v>71</v>
      </c>
      <c r="B77" s="26" t="s">
        <v>21</v>
      </c>
      <c r="C77" s="36" t="s">
        <v>267</v>
      </c>
      <c r="D77" s="36" t="s">
        <v>292</v>
      </c>
      <c r="E77" s="29" t="s">
        <v>24</v>
      </c>
      <c r="F77" s="36" t="s">
        <v>293</v>
      </c>
      <c r="G77" s="103" t="s">
        <v>294</v>
      </c>
      <c r="H77" s="103" t="s">
        <v>254</v>
      </c>
      <c r="I77" s="36" t="s">
        <v>295</v>
      </c>
      <c r="J77" s="36" t="s">
        <v>29</v>
      </c>
      <c r="K77" s="83" t="s">
        <v>229</v>
      </c>
      <c r="L77" s="74">
        <f t="shared" si="2"/>
        <v>100</v>
      </c>
      <c r="M77" s="82">
        <v>100</v>
      </c>
      <c r="N77" s="26"/>
      <c r="O77" s="26"/>
      <c r="P77" s="26">
        <v>100</v>
      </c>
      <c r="Q77" s="97">
        <f t="shared" si="3"/>
        <v>1</v>
      </c>
      <c r="R77" s="46" t="s">
        <v>29</v>
      </c>
    </row>
    <row r="78" s="4" customFormat="1" ht="24" customHeight="1" spans="1:18">
      <c r="A78" s="25">
        <v>72</v>
      </c>
      <c r="B78" s="26" t="s">
        <v>21</v>
      </c>
      <c r="C78" s="36" t="s">
        <v>267</v>
      </c>
      <c r="D78" s="36" t="s">
        <v>296</v>
      </c>
      <c r="E78" s="30" t="s">
        <v>70</v>
      </c>
      <c r="F78" s="41" t="s">
        <v>297</v>
      </c>
      <c r="G78" s="103" t="s">
        <v>294</v>
      </c>
      <c r="H78" s="103" t="s">
        <v>254</v>
      </c>
      <c r="I78" s="36" t="s">
        <v>298</v>
      </c>
      <c r="J78" s="36" t="s">
        <v>29</v>
      </c>
      <c r="K78" s="83" t="s">
        <v>229</v>
      </c>
      <c r="L78" s="74">
        <f t="shared" si="2"/>
        <v>160</v>
      </c>
      <c r="M78" s="82">
        <v>160</v>
      </c>
      <c r="N78" s="26"/>
      <c r="O78" s="26"/>
      <c r="P78" s="26">
        <v>160</v>
      </c>
      <c r="Q78" s="97">
        <f t="shared" si="3"/>
        <v>1</v>
      </c>
      <c r="R78" s="46" t="s">
        <v>29</v>
      </c>
    </row>
    <row r="79" s="4" customFormat="1" ht="24" customHeight="1" spans="1:18">
      <c r="A79" s="25">
        <v>73</v>
      </c>
      <c r="B79" s="26" t="s">
        <v>21</v>
      </c>
      <c r="C79" s="36" t="s">
        <v>267</v>
      </c>
      <c r="D79" s="36" t="s">
        <v>299</v>
      </c>
      <c r="E79" s="30" t="s">
        <v>70</v>
      </c>
      <c r="F79" s="41" t="s">
        <v>97</v>
      </c>
      <c r="G79" s="103" t="s">
        <v>300</v>
      </c>
      <c r="H79" s="103" t="s">
        <v>254</v>
      </c>
      <c r="I79" s="36" t="s">
        <v>98</v>
      </c>
      <c r="J79" s="36" t="s">
        <v>29</v>
      </c>
      <c r="K79" s="83" t="s">
        <v>301</v>
      </c>
      <c r="L79" s="74">
        <f t="shared" si="2"/>
        <v>10</v>
      </c>
      <c r="M79" s="26"/>
      <c r="N79" s="26"/>
      <c r="O79" s="26">
        <v>10</v>
      </c>
      <c r="P79" s="26">
        <v>10</v>
      </c>
      <c r="Q79" s="97">
        <f t="shared" si="3"/>
        <v>1</v>
      </c>
      <c r="R79" s="46" t="s">
        <v>29</v>
      </c>
    </row>
    <row r="80" s="4" customFormat="1" ht="24" customHeight="1" spans="1:18">
      <c r="A80" s="25">
        <v>74</v>
      </c>
      <c r="B80" s="26" t="s">
        <v>21</v>
      </c>
      <c r="C80" s="36" t="s">
        <v>267</v>
      </c>
      <c r="D80" s="36" t="s">
        <v>302</v>
      </c>
      <c r="E80" s="30" t="s">
        <v>70</v>
      </c>
      <c r="F80" s="36" t="s">
        <v>303</v>
      </c>
      <c r="G80" s="103" t="s">
        <v>304</v>
      </c>
      <c r="H80" s="103" t="s">
        <v>254</v>
      </c>
      <c r="I80" s="36" t="s">
        <v>305</v>
      </c>
      <c r="J80" s="36" t="s">
        <v>29</v>
      </c>
      <c r="K80" s="83" t="s">
        <v>306</v>
      </c>
      <c r="L80" s="74">
        <f t="shared" si="2"/>
        <v>14.5</v>
      </c>
      <c r="M80" s="46"/>
      <c r="N80" s="26"/>
      <c r="O80" s="26">
        <v>14.5</v>
      </c>
      <c r="P80" s="26">
        <v>14.5</v>
      </c>
      <c r="Q80" s="97">
        <f t="shared" si="3"/>
        <v>1</v>
      </c>
      <c r="R80" s="46" t="s">
        <v>29</v>
      </c>
    </row>
    <row r="81" ht="31.5" spans="1:18">
      <c r="A81" s="25">
        <v>75</v>
      </c>
      <c r="B81" s="26" t="s">
        <v>21</v>
      </c>
      <c r="C81" s="27" t="s">
        <v>307</v>
      </c>
      <c r="D81" s="36" t="s">
        <v>308</v>
      </c>
      <c r="E81" s="29" t="s">
        <v>24</v>
      </c>
      <c r="F81" s="46" t="s">
        <v>309</v>
      </c>
      <c r="G81" s="46">
        <v>2020.02</v>
      </c>
      <c r="H81" s="46">
        <v>2020.09</v>
      </c>
      <c r="I81" s="46" t="s">
        <v>310</v>
      </c>
      <c r="J81" s="46" t="s">
        <v>29</v>
      </c>
      <c r="K81" s="36" t="s">
        <v>311</v>
      </c>
      <c r="L81" s="74">
        <f t="shared" si="2"/>
        <v>111</v>
      </c>
      <c r="M81" s="74">
        <v>111</v>
      </c>
      <c r="N81" s="46"/>
      <c r="O81" s="46"/>
      <c r="P81" s="46">
        <v>108</v>
      </c>
      <c r="Q81" s="97">
        <f t="shared" si="3"/>
        <v>0.972972972972973</v>
      </c>
      <c r="R81" s="46" t="s">
        <v>29</v>
      </c>
    </row>
    <row r="82" ht="31.5" spans="1:18">
      <c r="A82" s="25">
        <v>76</v>
      </c>
      <c r="B82" s="26" t="s">
        <v>21</v>
      </c>
      <c r="C82" s="27" t="s">
        <v>307</v>
      </c>
      <c r="D82" s="36" t="s">
        <v>312</v>
      </c>
      <c r="E82" s="29" t="s">
        <v>24</v>
      </c>
      <c r="F82" s="46" t="s">
        <v>313</v>
      </c>
      <c r="G82" s="46">
        <v>2020.02</v>
      </c>
      <c r="H82" s="46">
        <v>2020.09</v>
      </c>
      <c r="I82" s="46" t="s">
        <v>314</v>
      </c>
      <c r="J82" s="46" t="s">
        <v>29</v>
      </c>
      <c r="K82" s="36" t="s">
        <v>311</v>
      </c>
      <c r="L82" s="74">
        <f t="shared" si="2"/>
        <v>30.8</v>
      </c>
      <c r="M82" s="74">
        <v>30.8</v>
      </c>
      <c r="N82" s="46"/>
      <c r="O82" s="46"/>
      <c r="P82" s="46">
        <v>30.8</v>
      </c>
      <c r="Q82" s="97">
        <f t="shared" si="3"/>
        <v>1</v>
      </c>
      <c r="R82" s="46" t="s">
        <v>29</v>
      </c>
    </row>
    <row r="83" ht="31.5" spans="1:18">
      <c r="A83" s="25">
        <v>77</v>
      </c>
      <c r="B83" s="26" t="s">
        <v>21</v>
      </c>
      <c r="C83" s="27" t="s">
        <v>307</v>
      </c>
      <c r="D83" s="36" t="s">
        <v>315</v>
      </c>
      <c r="E83" s="29" t="s">
        <v>24</v>
      </c>
      <c r="F83" s="46" t="s">
        <v>316</v>
      </c>
      <c r="G83" s="46">
        <v>2020.02</v>
      </c>
      <c r="H83" s="46">
        <v>2020.06</v>
      </c>
      <c r="I83" s="46" t="s">
        <v>317</v>
      </c>
      <c r="J83" s="46" t="s">
        <v>29</v>
      </c>
      <c r="K83" s="36" t="s">
        <v>311</v>
      </c>
      <c r="L83" s="74">
        <f t="shared" si="2"/>
        <v>63</v>
      </c>
      <c r="M83" s="74">
        <v>63</v>
      </c>
      <c r="N83" s="46"/>
      <c r="O83" s="46"/>
      <c r="P83" s="46">
        <v>62.81381</v>
      </c>
      <c r="Q83" s="97">
        <f t="shared" si="3"/>
        <v>0.997044603174603</v>
      </c>
      <c r="R83" s="46" t="s">
        <v>29</v>
      </c>
    </row>
    <row r="84" ht="31.5" spans="1:18">
      <c r="A84" s="25">
        <v>78</v>
      </c>
      <c r="B84" s="26" t="s">
        <v>21</v>
      </c>
      <c r="C84" s="27" t="s">
        <v>307</v>
      </c>
      <c r="D84" s="36" t="s">
        <v>318</v>
      </c>
      <c r="E84" s="29" t="s">
        <v>24</v>
      </c>
      <c r="F84" s="46" t="s">
        <v>319</v>
      </c>
      <c r="G84" s="46">
        <v>2020.02</v>
      </c>
      <c r="H84" s="46">
        <v>2020.06</v>
      </c>
      <c r="I84" s="46" t="s">
        <v>320</v>
      </c>
      <c r="J84" s="46" t="s">
        <v>29</v>
      </c>
      <c r="K84" s="36" t="s">
        <v>311</v>
      </c>
      <c r="L84" s="74">
        <f t="shared" si="2"/>
        <v>74</v>
      </c>
      <c r="M84" s="74">
        <v>74</v>
      </c>
      <c r="N84" s="46"/>
      <c r="O84" s="46"/>
      <c r="P84" s="46">
        <v>73.80911</v>
      </c>
      <c r="Q84" s="97">
        <f t="shared" si="3"/>
        <v>0.997420405405405</v>
      </c>
      <c r="R84" s="46" t="s">
        <v>29</v>
      </c>
    </row>
    <row r="85" ht="31.5" spans="1:18">
      <c r="A85" s="25">
        <v>79</v>
      </c>
      <c r="B85" s="26" t="s">
        <v>21</v>
      </c>
      <c r="C85" s="27" t="s">
        <v>307</v>
      </c>
      <c r="D85" s="36" t="s">
        <v>321</v>
      </c>
      <c r="E85" s="29" t="s">
        <v>24</v>
      </c>
      <c r="F85" s="46" t="s">
        <v>322</v>
      </c>
      <c r="G85" s="46">
        <v>2020.02</v>
      </c>
      <c r="H85" s="46">
        <v>2020.08</v>
      </c>
      <c r="I85" s="46" t="s">
        <v>323</v>
      </c>
      <c r="J85" s="46" t="s">
        <v>29</v>
      </c>
      <c r="K85" s="36" t="s">
        <v>311</v>
      </c>
      <c r="L85" s="74">
        <f t="shared" si="2"/>
        <v>12.25</v>
      </c>
      <c r="M85" s="74">
        <v>12.25</v>
      </c>
      <c r="N85" s="46"/>
      <c r="O85" s="46"/>
      <c r="P85" s="46">
        <v>12.25</v>
      </c>
      <c r="Q85" s="97">
        <f t="shared" si="3"/>
        <v>1</v>
      </c>
      <c r="R85" s="46" t="s">
        <v>29</v>
      </c>
    </row>
    <row r="86" ht="21" spans="1:18">
      <c r="A86" s="25">
        <v>80</v>
      </c>
      <c r="B86" s="26" t="s">
        <v>21</v>
      </c>
      <c r="C86" s="27" t="s">
        <v>307</v>
      </c>
      <c r="D86" s="36" t="s">
        <v>324</v>
      </c>
      <c r="E86" s="30" t="s">
        <v>32</v>
      </c>
      <c r="F86" s="46" t="s">
        <v>325</v>
      </c>
      <c r="G86" s="46">
        <v>2020.03</v>
      </c>
      <c r="H86" s="46">
        <v>2020.09</v>
      </c>
      <c r="I86" s="46" t="s">
        <v>326</v>
      </c>
      <c r="J86" s="46" t="s">
        <v>29</v>
      </c>
      <c r="K86" s="36" t="s">
        <v>37</v>
      </c>
      <c r="L86" s="74">
        <f t="shared" si="2"/>
        <v>12</v>
      </c>
      <c r="M86" s="46"/>
      <c r="N86" s="46"/>
      <c r="O86" s="46">
        <v>12</v>
      </c>
      <c r="P86" s="46">
        <v>12</v>
      </c>
      <c r="Q86" s="97">
        <f t="shared" si="3"/>
        <v>1</v>
      </c>
      <c r="R86" s="46" t="s">
        <v>29</v>
      </c>
    </row>
    <row r="87" ht="21" spans="1:18">
      <c r="A87" s="25">
        <v>81</v>
      </c>
      <c r="B87" s="26" t="s">
        <v>21</v>
      </c>
      <c r="C87" s="27" t="s">
        <v>307</v>
      </c>
      <c r="D87" s="36" t="s">
        <v>327</v>
      </c>
      <c r="E87" s="30" t="s">
        <v>32</v>
      </c>
      <c r="F87" s="46" t="s">
        <v>328</v>
      </c>
      <c r="G87" s="46">
        <v>2020.03</v>
      </c>
      <c r="H87" s="46">
        <v>2020.09</v>
      </c>
      <c r="I87" s="46" t="s">
        <v>329</v>
      </c>
      <c r="J87" s="46" t="s">
        <v>29</v>
      </c>
      <c r="K87" s="36" t="s">
        <v>37</v>
      </c>
      <c r="L87" s="74">
        <f t="shared" si="2"/>
        <v>12</v>
      </c>
      <c r="M87" s="46"/>
      <c r="N87" s="46"/>
      <c r="O87" s="46">
        <v>12</v>
      </c>
      <c r="P87" s="46">
        <v>12</v>
      </c>
      <c r="Q87" s="97">
        <f t="shared" si="3"/>
        <v>1</v>
      </c>
      <c r="R87" s="46" t="s">
        <v>29</v>
      </c>
    </row>
    <row r="88" ht="31.5" spans="1:18">
      <c r="A88" s="25">
        <v>82</v>
      </c>
      <c r="B88" s="26" t="s">
        <v>21</v>
      </c>
      <c r="C88" s="27" t="s">
        <v>307</v>
      </c>
      <c r="D88" s="36" t="s">
        <v>330</v>
      </c>
      <c r="E88" s="30" t="s">
        <v>32</v>
      </c>
      <c r="F88" s="46" t="s">
        <v>331</v>
      </c>
      <c r="G88" s="46">
        <v>2020.06</v>
      </c>
      <c r="H88" s="46">
        <v>2020.12</v>
      </c>
      <c r="I88" s="46" t="s">
        <v>332</v>
      </c>
      <c r="J88" s="46" t="s">
        <v>29</v>
      </c>
      <c r="K88" s="36" t="s">
        <v>43</v>
      </c>
      <c r="L88" s="74">
        <f t="shared" si="2"/>
        <v>50</v>
      </c>
      <c r="M88" s="74">
        <v>50</v>
      </c>
      <c r="N88" s="46"/>
      <c r="O88" s="46"/>
      <c r="P88" s="46">
        <v>50</v>
      </c>
      <c r="Q88" s="97">
        <f t="shared" si="3"/>
        <v>1</v>
      </c>
      <c r="R88" s="46" t="s">
        <v>29</v>
      </c>
    </row>
    <row r="89" ht="31.5" spans="1:18">
      <c r="A89" s="25">
        <v>83</v>
      </c>
      <c r="B89" s="26" t="s">
        <v>21</v>
      </c>
      <c r="C89" s="27" t="s">
        <v>307</v>
      </c>
      <c r="D89" s="36" t="s">
        <v>333</v>
      </c>
      <c r="E89" s="29" t="s">
        <v>24</v>
      </c>
      <c r="F89" s="46" t="s">
        <v>334</v>
      </c>
      <c r="G89" s="46">
        <v>2020.06</v>
      </c>
      <c r="H89" s="46">
        <v>2020.12</v>
      </c>
      <c r="I89" s="46" t="s">
        <v>335</v>
      </c>
      <c r="J89" s="46" t="s">
        <v>29</v>
      </c>
      <c r="K89" s="36" t="s">
        <v>43</v>
      </c>
      <c r="L89" s="74">
        <f t="shared" si="2"/>
        <v>50</v>
      </c>
      <c r="M89" s="74">
        <v>50</v>
      </c>
      <c r="N89" s="46"/>
      <c r="O89" s="46"/>
      <c r="P89" s="46">
        <v>49.64967</v>
      </c>
      <c r="Q89" s="97">
        <f t="shared" si="3"/>
        <v>0.9929934</v>
      </c>
      <c r="R89" s="46" t="s">
        <v>29</v>
      </c>
    </row>
    <row r="90" ht="31.5" spans="1:18">
      <c r="A90" s="25">
        <v>84</v>
      </c>
      <c r="B90" s="26" t="s">
        <v>21</v>
      </c>
      <c r="C90" s="27" t="s">
        <v>307</v>
      </c>
      <c r="D90" s="36" t="s">
        <v>336</v>
      </c>
      <c r="E90" s="29" t="s">
        <v>24</v>
      </c>
      <c r="F90" s="46" t="s">
        <v>337</v>
      </c>
      <c r="G90" s="46">
        <v>2020.02</v>
      </c>
      <c r="H90" s="46">
        <v>2020.06</v>
      </c>
      <c r="I90" s="46" t="s">
        <v>338</v>
      </c>
      <c r="J90" s="46" t="s">
        <v>29</v>
      </c>
      <c r="K90" s="36" t="s">
        <v>203</v>
      </c>
      <c r="L90" s="74">
        <f t="shared" si="2"/>
        <v>38</v>
      </c>
      <c r="M90" s="74">
        <v>38</v>
      </c>
      <c r="N90" s="46"/>
      <c r="O90" s="46"/>
      <c r="P90" s="46">
        <v>38</v>
      </c>
      <c r="Q90" s="97">
        <f t="shared" si="3"/>
        <v>1</v>
      </c>
      <c r="R90" s="46" t="s">
        <v>29</v>
      </c>
    </row>
    <row r="91" ht="31.5" spans="1:18">
      <c r="A91" s="25">
        <v>85</v>
      </c>
      <c r="B91" s="26" t="s">
        <v>21</v>
      </c>
      <c r="C91" s="27" t="s">
        <v>307</v>
      </c>
      <c r="D91" s="36" t="s">
        <v>339</v>
      </c>
      <c r="E91" s="30" t="s">
        <v>70</v>
      </c>
      <c r="F91" s="46" t="s">
        <v>97</v>
      </c>
      <c r="G91" s="46">
        <v>2020.09</v>
      </c>
      <c r="H91" s="46">
        <v>2020.1</v>
      </c>
      <c r="I91" s="46" t="s">
        <v>98</v>
      </c>
      <c r="J91" s="46" t="s">
        <v>29</v>
      </c>
      <c r="K91" s="36" t="s">
        <v>63</v>
      </c>
      <c r="L91" s="74">
        <f t="shared" si="2"/>
        <v>10</v>
      </c>
      <c r="M91" s="74">
        <v>10</v>
      </c>
      <c r="N91" s="46"/>
      <c r="O91" s="46"/>
      <c r="P91" s="46">
        <v>10</v>
      </c>
      <c r="Q91" s="97">
        <f t="shared" si="3"/>
        <v>1</v>
      </c>
      <c r="R91" s="46" t="s">
        <v>29</v>
      </c>
    </row>
    <row r="92" ht="31.5" spans="1:18">
      <c r="A92" s="25">
        <v>86</v>
      </c>
      <c r="B92" s="26" t="s">
        <v>21</v>
      </c>
      <c r="C92" s="27" t="s">
        <v>340</v>
      </c>
      <c r="D92" s="36" t="s">
        <v>341</v>
      </c>
      <c r="E92" s="29" t="s">
        <v>24</v>
      </c>
      <c r="F92" s="46" t="str">
        <f>VLOOKUP(D92,[1]Sheet1!$D:$F,3,0)</f>
        <v>加宽改造社道公路1.8公里，路面宽度3.5米，10㎝厚级配碎石基层+20㎝厚C25砼面层</v>
      </c>
      <c r="G92" s="46" t="str">
        <f>VLOOKUP(D92,[1]Sheet1!$D:$G,4,0)</f>
        <v>2020.3.5</v>
      </c>
      <c r="H92" s="46">
        <f>VLOOKUP(D92,[1]Sheet1!$D:$H,5,0)</f>
        <v>2020.12</v>
      </c>
      <c r="I92" s="46" t="str">
        <f>VLOOKUP(D92,[1]Sheet1!$D:$I,6,0)</f>
        <v>该四好农村路的建设，预计能解决142人出行问题，其中贫困受益户38人，大力推动经济社会发展，有效促进农民增收致富，让农副产品真正走出去。</v>
      </c>
      <c r="J92" s="46" t="str">
        <f>VLOOKUP(D92,[1]Sheet1!$D:$J,7,0)</f>
        <v>是</v>
      </c>
      <c r="K92" s="36" t="str">
        <f>VLOOKUP(D92,[1]Sheet1!$D:$L,9,0)</f>
        <v>武隆交通计﹝2020﹞33号</v>
      </c>
      <c r="L92" s="74">
        <f t="shared" si="2"/>
        <v>72</v>
      </c>
      <c r="M92" s="46"/>
      <c r="N92" s="46"/>
      <c r="O92" s="46">
        <v>72</v>
      </c>
      <c r="P92" s="46">
        <v>71.996</v>
      </c>
      <c r="Q92" s="97">
        <f t="shared" si="3"/>
        <v>0.999944444444444</v>
      </c>
      <c r="R92" s="46" t="s">
        <v>29</v>
      </c>
    </row>
    <row r="93" ht="29.5" spans="1:18">
      <c r="A93" s="25">
        <v>87</v>
      </c>
      <c r="B93" s="26" t="s">
        <v>21</v>
      </c>
      <c r="C93" s="27" t="s">
        <v>340</v>
      </c>
      <c r="D93" s="36" t="s">
        <v>342</v>
      </c>
      <c r="E93" s="29" t="s">
        <v>24</v>
      </c>
      <c r="F93" s="37" t="s">
        <v>343</v>
      </c>
      <c r="G93" s="37" t="s">
        <v>288</v>
      </c>
      <c r="H93" s="37">
        <v>2020.12</v>
      </c>
      <c r="I93" s="37" t="s">
        <v>344</v>
      </c>
      <c r="J93" s="37" t="s">
        <v>29</v>
      </c>
      <c r="K93" s="107" t="s">
        <v>345</v>
      </c>
      <c r="L93" s="74">
        <f t="shared" si="2"/>
        <v>15</v>
      </c>
      <c r="M93" s="46"/>
      <c r="N93" s="46"/>
      <c r="O93" s="46">
        <v>15</v>
      </c>
      <c r="P93" s="46">
        <v>15</v>
      </c>
      <c r="Q93" s="97">
        <f t="shared" si="3"/>
        <v>1</v>
      </c>
      <c r="R93" s="46" t="s">
        <v>29</v>
      </c>
    </row>
    <row r="94" ht="29.5" spans="1:18">
      <c r="A94" s="25">
        <v>88</v>
      </c>
      <c r="B94" s="26" t="s">
        <v>21</v>
      </c>
      <c r="C94" s="27" t="s">
        <v>340</v>
      </c>
      <c r="D94" s="36" t="s">
        <v>346</v>
      </c>
      <c r="E94" s="29" t="s">
        <v>24</v>
      </c>
      <c r="F94" s="37" t="s">
        <v>347</v>
      </c>
      <c r="G94" s="37" t="s">
        <v>348</v>
      </c>
      <c r="H94" s="37">
        <v>2020.12</v>
      </c>
      <c r="I94" s="37" t="s">
        <v>349</v>
      </c>
      <c r="J94" s="37" t="s">
        <v>29</v>
      </c>
      <c r="K94" s="107" t="s">
        <v>350</v>
      </c>
      <c r="L94" s="74">
        <f t="shared" si="2"/>
        <v>100</v>
      </c>
      <c r="M94" s="46"/>
      <c r="N94" s="46"/>
      <c r="O94" s="46">
        <v>100</v>
      </c>
      <c r="P94" s="46">
        <v>98.3171</v>
      </c>
      <c r="Q94" s="97">
        <f t="shared" si="3"/>
        <v>0.983171</v>
      </c>
      <c r="R94" s="37" t="s">
        <v>29</v>
      </c>
    </row>
    <row r="95" ht="29.5" spans="1:18">
      <c r="A95" s="25">
        <v>89</v>
      </c>
      <c r="B95" s="26" t="s">
        <v>21</v>
      </c>
      <c r="C95" s="27" t="s">
        <v>340</v>
      </c>
      <c r="D95" s="36" t="s">
        <v>351</v>
      </c>
      <c r="E95" s="29" t="s">
        <v>24</v>
      </c>
      <c r="F95" s="37" t="s">
        <v>352</v>
      </c>
      <c r="G95" s="37" t="s">
        <v>288</v>
      </c>
      <c r="H95" s="37">
        <v>2020.12</v>
      </c>
      <c r="I95" s="37" t="s">
        <v>353</v>
      </c>
      <c r="J95" s="37" t="s">
        <v>29</v>
      </c>
      <c r="K95" s="107" t="s">
        <v>345</v>
      </c>
      <c r="L95" s="74">
        <f t="shared" si="2"/>
        <v>25</v>
      </c>
      <c r="M95" s="46"/>
      <c r="N95" s="46"/>
      <c r="O95" s="46">
        <v>25</v>
      </c>
      <c r="P95" s="46">
        <v>25</v>
      </c>
      <c r="Q95" s="97">
        <f t="shared" si="3"/>
        <v>1</v>
      </c>
      <c r="R95" s="46" t="s">
        <v>29</v>
      </c>
    </row>
    <row r="96" ht="31.5" spans="1:18">
      <c r="A96" s="25">
        <v>90</v>
      </c>
      <c r="B96" s="26" t="s">
        <v>21</v>
      </c>
      <c r="C96" s="27" t="s">
        <v>340</v>
      </c>
      <c r="D96" s="36" t="s">
        <v>354</v>
      </c>
      <c r="E96" s="29" t="s">
        <v>24</v>
      </c>
      <c r="F96" s="46" t="str">
        <f>VLOOKUP(D96,[1]Sheet1!$D:$F,3,0)</f>
        <v>加宽改造社道公路1.9公里，路面宽度3.5米，10㎝厚级配碎石基层+20㎝厚C25砼面层</v>
      </c>
      <c r="G96" s="46" t="str">
        <f>VLOOKUP(D96,[1]Sheet1!$D:$G,4,0)</f>
        <v>2020.3.5</v>
      </c>
      <c r="H96" s="46">
        <f>VLOOKUP(D96,[1]Sheet1!$D:$H,5,0)</f>
        <v>2020.12</v>
      </c>
      <c r="I96" s="46" t="str">
        <f>VLOOKUP(D96,[1]Sheet1!$D:$I,6,0)</f>
        <v>该四好农村路的建设，预计能解决480人出行问题，其中贫困受益户97人，大力推动经济社会发展，有效促进农民增收致富，让农副产品真正走出去。</v>
      </c>
      <c r="J96" s="46" t="str">
        <f>VLOOKUP(D96,[1]Sheet1!$D:$J,7,0)</f>
        <v>是</v>
      </c>
      <c r="K96" s="36" t="str">
        <f>VLOOKUP(D96,[1]Sheet1!$D:$L,9,0)</f>
        <v>武隆交通计﹝2020﹞33号</v>
      </c>
      <c r="L96" s="74">
        <f t="shared" si="2"/>
        <v>76</v>
      </c>
      <c r="M96" s="46"/>
      <c r="N96" s="46"/>
      <c r="O96" s="46">
        <v>76</v>
      </c>
      <c r="P96" s="46">
        <v>73.2526</v>
      </c>
      <c r="Q96" s="97">
        <f t="shared" si="3"/>
        <v>0.96385</v>
      </c>
      <c r="R96" s="46" t="s">
        <v>29</v>
      </c>
    </row>
    <row r="97" ht="31.5" spans="1:18">
      <c r="A97" s="25">
        <v>91</v>
      </c>
      <c r="B97" s="26" t="s">
        <v>21</v>
      </c>
      <c r="C97" s="27" t="s">
        <v>340</v>
      </c>
      <c r="D97" s="36" t="s">
        <v>355</v>
      </c>
      <c r="E97" s="29" t="s">
        <v>24</v>
      </c>
      <c r="F97" s="46" t="str">
        <f>VLOOKUP(D97,[1]Sheet1!$D:$F,3,0)</f>
        <v>加宽改造社道公路1.5公里，路面宽度3.5米，10㎝厚级配碎石基层+20㎝厚C25砼面层</v>
      </c>
      <c r="G97" s="46" t="str">
        <f>VLOOKUP(D97,[1]Sheet1!$D:$G,4,0)</f>
        <v>2020.3.5</v>
      </c>
      <c r="H97" s="46">
        <f>VLOOKUP(D97,[1]Sheet1!$D:$H,5,0)</f>
        <v>2020.12</v>
      </c>
      <c r="I97" s="46" t="str">
        <f>VLOOKUP(D97,[1]Sheet1!$D:$I,6,0)</f>
        <v>该四好农村路的建设，预计能解决95人出行问题，其中贫困受益户31人，大力推动经济社会发展，有效促进农民增收致富，让农副产品真正走出去。</v>
      </c>
      <c r="J97" s="46" t="str">
        <f>VLOOKUP(D97,[1]Sheet1!$D:$J,7,0)</f>
        <v>是</v>
      </c>
      <c r="K97" s="36" t="str">
        <f>VLOOKUP(D97,[1]Sheet1!$D:$L,9,0)</f>
        <v>武隆交通计﹝2020﹞33号</v>
      </c>
      <c r="L97" s="74">
        <f t="shared" si="2"/>
        <v>60</v>
      </c>
      <c r="M97" s="46"/>
      <c r="N97" s="46"/>
      <c r="O97" s="46">
        <v>60</v>
      </c>
      <c r="P97" s="46">
        <v>59.9307</v>
      </c>
      <c r="Q97" s="97">
        <f t="shared" si="3"/>
        <v>0.998845</v>
      </c>
      <c r="R97" s="46" t="s">
        <v>29</v>
      </c>
    </row>
    <row r="98" ht="29.5" spans="1:18">
      <c r="A98" s="25">
        <v>92</v>
      </c>
      <c r="B98" s="26" t="s">
        <v>21</v>
      </c>
      <c r="C98" s="27" t="s">
        <v>340</v>
      </c>
      <c r="D98" s="36" t="s">
        <v>356</v>
      </c>
      <c r="E98" s="29" t="s">
        <v>24</v>
      </c>
      <c r="F98" s="37" t="s">
        <v>357</v>
      </c>
      <c r="G98" s="37" t="s">
        <v>288</v>
      </c>
      <c r="H98" s="37">
        <v>2020.12</v>
      </c>
      <c r="I98" s="37" t="s">
        <v>358</v>
      </c>
      <c r="J98" s="37" t="s">
        <v>29</v>
      </c>
      <c r="K98" s="107" t="s">
        <v>345</v>
      </c>
      <c r="L98" s="74">
        <f t="shared" si="2"/>
        <v>222</v>
      </c>
      <c r="M98" s="46"/>
      <c r="N98" s="46"/>
      <c r="O98" s="46">
        <v>222</v>
      </c>
      <c r="P98" s="46">
        <v>215.7099</v>
      </c>
      <c r="Q98" s="97">
        <f t="shared" si="3"/>
        <v>0.971666216216216</v>
      </c>
      <c r="R98" s="37" t="s">
        <v>29</v>
      </c>
    </row>
    <row r="99" ht="31.5" spans="1:18">
      <c r="A99" s="25">
        <v>93</v>
      </c>
      <c r="B99" s="26" t="s">
        <v>21</v>
      </c>
      <c r="C99" s="27" t="s">
        <v>340</v>
      </c>
      <c r="D99" s="36" t="s">
        <v>359</v>
      </c>
      <c r="E99" s="29" t="s">
        <v>24</v>
      </c>
      <c r="F99" s="46" t="str">
        <f>VLOOKUP(D99,[1]Sheet1!$D:$F,3,0)</f>
        <v>新建路基12公里，路面结构30厘米厚水稳层+5厘米沥青混凝土面层，宽度5.5米。</v>
      </c>
      <c r="G99" s="46" t="str">
        <f>VLOOKUP(D99,[1]Sheet1!$D:$G,4,0)</f>
        <v>2020.2.18</v>
      </c>
      <c r="H99" s="46">
        <f>VLOOKUP(D99,[1]Sheet1!$D:$H,5,0)</f>
        <v>2020.12</v>
      </c>
      <c r="I99" s="46" t="str">
        <f>VLOOKUP(D99,[1]Sheet1!$D:$I,6,0)</f>
        <v>有力推进我乡乡村旅游发展工作，加快建成“两点一线”乡村旅游节点，进一步完善全乡乡村旅游基础设施，涉及贫困户256人，促进全乡贫困户增收致富。</v>
      </c>
      <c r="J99" s="46" t="str">
        <f>VLOOKUP(D99,[1]Sheet1!$D:$J,7,0)</f>
        <v>是</v>
      </c>
      <c r="K99" s="36" t="str">
        <f>VLOOKUP(D99,[1]Sheet1!$D:$L,9,0)</f>
        <v>武隆交通计﹝2020﹞33号</v>
      </c>
      <c r="L99" s="74" t="e">
        <f>F100+N99+O99</f>
        <v>#VALUE!</v>
      </c>
      <c r="N99" s="46"/>
      <c r="O99" s="46">
        <v>380</v>
      </c>
      <c r="P99" s="46">
        <v>380</v>
      </c>
      <c r="Q99" s="97" t="e">
        <f t="shared" si="3"/>
        <v>#VALUE!</v>
      </c>
      <c r="R99" s="46" t="s">
        <v>29</v>
      </c>
    </row>
    <row r="100" ht="31.5" spans="1:18">
      <c r="A100" s="25">
        <v>94</v>
      </c>
      <c r="B100" s="26" t="s">
        <v>21</v>
      </c>
      <c r="C100" s="27" t="s">
        <v>340</v>
      </c>
      <c r="D100" s="36" t="s">
        <v>360</v>
      </c>
      <c r="E100" s="29" t="s">
        <v>24</v>
      </c>
      <c r="F100" s="46" t="s">
        <v>361</v>
      </c>
      <c r="G100" s="46" t="str">
        <f>VLOOKUP(D100,[1]Sheet1!$D:$G,4,0)</f>
        <v>2020.2.18</v>
      </c>
      <c r="H100" s="46">
        <f>VLOOKUP(D100,[1]Sheet1!$D:$H,5,0)</f>
        <v>2020.12</v>
      </c>
      <c r="I100" s="46" t="str">
        <f>VLOOKUP(D100,[1]Sheet1!$D:$I,6,0)</f>
        <v>方便352户1276人，其中建档立卡贫困户72户274人的出行</v>
      </c>
      <c r="J100" s="46" t="str">
        <f>VLOOKUP(D100,[1]Sheet1!$D:$J,7,0)</f>
        <v>是</v>
      </c>
      <c r="K100" s="36" t="str">
        <f>VLOOKUP(D100,[1]Sheet1!$D:$L,9,0)</f>
        <v>武隆交通计﹝2020﹞18号</v>
      </c>
      <c r="L100" s="74">
        <f t="shared" si="2"/>
        <v>60</v>
      </c>
      <c r="M100" s="74">
        <v>60</v>
      </c>
      <c r="N100" s="46"/>
      <c r="O100" s="46"/>
      <c r="P100" s="46">
        <v>60</v>
      </c>
      <c r="Q100" s="97">
        <f t="shared" si="3"/>
        <v>1</v>
      </c>
      <c r="R100" s="46" t="s">
        <v>29</v>
      </c>
    </row>
    <row r="101" ht="29.5" spans="1:18">
      <c r="A101" s="25">
        <v>95</v>
      </c>
      <c r="B101" s="26" t="s">
        <v>21</v>
      </c>
      <c r="C101" s="27" t="s">
        <v>340</v>
      </c>
      <c r="D101" s="36" t="s">
        <v>356</v>
      </c>
      <c r="E101" s="29" t="s">
        <v>24</v>
      </c>
      <c r="F101" s="37" t="s">
        <v>357</v>
      </c>
      <c r="G101" s="37" t="s">
        <v>288</v>
      </c>
      <c r="H101" s="37">
        <v>2020.12</v>
      </c>
      <c r="I101" s="37" t="s">
        <v>358</v>
      </c>
      <c r="J101" s="37" t="s">
        <v>29</v>
      </c>
      <c r="K101" s="108" t="s">
        <v>362</v>
      </c>
      <c r="L101" s="74">
        <f t="shared" si="2"/>
        <v>40</v>
      </c>
      <c r="M101" s="74">
        <v>40</v>
      </c>
      <c r="N101" s="46"/>
      <c r="O101" s="46"/>
      <c r="P101" s="46">
        <v>40</v>
      </c>
      <c r="Q101" s="97">
        <f t="shared" si="3"/>
        <v>1</v>
      </c>
      <c r="R101" s="46" t="s">
        <v>29</v>
      </c>
    </row>
    <row r="102" ht="29.5" spans="1:18">
      <c r="A102" s="25">
        <v>96</v>
      </c>
      <c r="B102" s="26" t="s">
        <v>21</v>
      </c>
      <c r="C102" s="27" t="s">
        <v>340</v>
      </c>
      <c r="D102" s="36" t="s">
        <v>342</v>
      </c>
      <c r="E102" s="29" t="s">
        <v>24</v>
      </c>
      <c r="F102" s="37" t="s">
        <v>343</v>
      </c>
      <c r="G102" s="37" t="s">
        <v>288</v>
      </c>
      <c r="H102" s="37">
        <v>2020.12</v>
      </c>
      <c r="I102" s="37" t="s">
        <v>344</v>
      </c>
      <c r="J102" s="37" t="s">
        <v>29</v>
      </c>
      <c r="K102" s="108" t="s">
        <v>363</v>
      </c>
      <c r="L102" s="74">
        <f t="shared" si="2"/>
        <v>17.5</v>
      </c>
      <c r="M102" s="74">
        <v>17.5</v>
      </c>
      <c r="N102" s="46"/>
      <c r="O102" s="46"/>
      <c r="P102" s="46">
        <v>17.5</v>
      </c>
      <c r="Q102" s="97">
        <f t="shared" si="3"/>
        <v>1</v>
      </c>
      <c r="R102" s="46" t="s">
        <v>29</v>
      </c>
    </row>
    <row r="103" ht="31.5" spans="1:18">
      <c r="A103" s="25">
        <v>97</v>
      </c>
      <c r="B103" s="26" t="s">
        <v>21</v>
      </c>
      <c r="C103" s="27" t="s">
        <v>340</v>
      </c>
      <c r="D103" s="36" t="s">
        <v>364</v>
      </c>
      <c r="E103" s="29" t="s">
        <v>24</v>
      </c>
      <c r="F103" s="46" t="str">
        <f>VLOOKUP(D103,[1]Sheet1!$D:$F,3,0)</f>
        <v>加宽改造社道公路2.5公里，路面宽度4.5米，10㎝厚级配碎石基层+20㎝厚C25砼面层</v>
      </c>
      <c r="G103" s="46" t="str">
        <f>VLOOKUP(D103,[1]Sheet1!$D:$G,4,0)</f>
        <v>2020.2.18</v>
      </c>
      <c r="H103" s="46">
        <f>VLOOKUP(D103,[1]Sheet1!$D:$H,5,0)</f>
        <v>2020.12</v>
      </c>
      <c r="I103" s="46" t="str">
        <f>VLOOKUP(D103,[1]Sheet1!$D:$I,6,0)</f>
        <v>方便345户1328人，其中建档立卡贫困户66户257人的出行</v>
      </c>
      <c r="J103" s="46" t="str">
        <f>VLOOKUP(D103,[1]Sheet1!$D:$J,7,0)</f>
        <v>是</v>
      </c>
      <c r="K103" s="36" t="str">
        <f>VLOOKUP(D103,[1]Sheet1!$D:$L,9,0)</f>
        <v>武隆交通计﹝2020﹞18号</v>
      </c>
      <c r="L103" s="74">
        <f t="shared" si="2"/>
        <v>60</v>
      </c>
      <c r="M103" s="74">
        <v>60</v>
      </c>
      <c r="N103" s="46"/>
      <c r="O103" s="46"/>
      <c r="P103" s="46">
        <v>60</v>
      </c>
      <c r="Q103" s="97">
        <f t="shared" si="3"/>
        <v>1</v>
      </c>
      <c r="R103" s="46" t="s">
        <v>29</v>
      </c>
    </row>
    <row r="104" ht="31.5" spans="1:18">
      <c r="A104" s="25">
        <v>98</v>
      </c>
      <c r="B104" s="26" t="s">
        <v>21</v>
      </c>
      <c r="C104" s="27" t="s">
        <v>340</v>
      </c>
      <c r="D104" s="36" t="s">
        <v>365</v>
      </c>
      <c r="E104" s="29" t="s">
        <v>24</v>
      </c>
      <c r="F104" s="46" t="str">
        <f>VLOOKUP(D104,[1]Sheet1!$D:$F,3,0)</f>
        <v>加宽改造社道公路1.5公里，路面宽度4.5米，10㎝厚级配碎石基层+20㎝厚C25砼面层</v>
      </c>
      <c r="G104" s="46" t="str">
        <f>VLOOKUP(D104,[1]Sheet1!$D:$G,4,0)</f>
        <v>2020.2.18</v>
      </c>
      <c r="H104" s="46">
        <f>VLOOKUP(D104,[1]Sheet1!$D:$H,5,0)</f>
        <v>2020.12</v>
      </c>
      <c r="I104" s="46" t="str">
        <f>VLOOKUP(D104,[1]Sheet1!$D:$I,6,0)</f>
        <v>方便23户108人，其中建档立卡贫困户7户32人的出行</v>
      </c>
      <c r="J104" s="46" t="str">
        <f>VLOOKUP(D104,[1]Sheet1!$D:$J,7,0)</f>
        <v>是</v>
      </c>
      <c r="K104" s="36" t="str">
        <f>VLOOKUP(D104,[1]Sheet1!$D:$L,9,0)</f>
        <v>武隆交通计﹝2020﹞18号</v>
      </c>
      <c r="L104" s="74">
        <f t="shared" si="2"/>
        <v>10.5</v>
      </c>
      <c r="M104" s="74">
        <v>10.5</v>
      </c>
      <c r="N104" s="46"/>
      <c r="O104" s="46"/>
      <c r="P104" s="46">
        <v>10.5</v>
      </c>
      <c r="Q104" s="97">
        <f t="shared" si="3"/>
        <v>1</v>
      </c>
      <c r="R104" s="46" t="s">
        <v>29</v>
      </c>
    </row>
    <row r="105" ht="29.5" spans="1:18">
      <c r="A105" s="25">
        <v>99</v>
      </c>
      <c r="B105" s="26" t="s">
        <v>21</v>
      </c>
      <c r="C105" s="27" t="s">
        <v>340</v>
      </c>
      <c r="D105" s="36" t="s">
        <v>351</v>
      </c>
      <c r="E105" s="29" t="s">
        <v>24</v>
      </c>
      <c r="F105" s="37" t="s">
        <v>352</v>
      </c>
      <c r="G105" s="37" t="s">
        <v>288</v>
      </c>
      <c r="H105" s="37">
        <v>2020.12</v>
      </c>
      <c r="I105" s="37" t="s">
        <v>353</v>
      </c>
      <c r="J105" s="37" t="s">
        <v>29</v>
      </c>
      <c r="K105" s="108" t="s">
        <v>363</v>
      </c>
      <c r="L105" s="74">
        <f t="shared" si="2"/>
        <v>8.4</v>
      </c>
      <c r="M105" s="74">
        <v>8.4</v>
      </c>
      <c r="N105" s="46"/>
      <c r="O105" s="46"/>
      <c r="P105" s="46">
        <v>8.4</v>
      </c>
      <c r="Q105" s="97">
        <f t="shared" si="3"/>
        <v>1</v>
      </c>
      <c r="R105" s="46" t="s">
        <v>29</v>
      </c>
    </row>
    <row r="106" ht="31.5" spans="1:18">
      <c r="A106" s="25">
        <v>100</v>
      </c>
      <c r="B106" s="26" t="s">
        <v>21</v>
      </c>
      <c r="C106" s="27" t="s">
        <v>340</v>
      </c>
      <c r="D106" s="36" t="s">
        <v>366</v>
      </c>
      <c r="E106" s="29" t="s">
        <v>24</v>
      </c>
      <c r="F106" s="46" t="str">
        <f>VLOOKUP(D106,[1]Sheet1!$D:$F,3,0)</f>
        <v>加宽改造社道公路3.2公里，路面宽度4.5米，10㎝厚级配碎石基层+20㎝厚C25砼面层</v>
      </c>
      <c r="G106" s="46" t="str">
        <f>VLOOKUP(D106,[1]Sheet1!$D:$G,4,0)</f>
        <v>2020.2.18</v>
      </c>
      <c r="H106" s="46">
        <f>VLOOKUP(D106,[1]Sheet1!$D:$H,5,0)</f>
        <v>2020.12</v>
      </c>
      <c r="I106" s="46" t="str">
        <f>VLOOKUP(D106,[1]Sheet1!$D:$I,6,0)</f>
        <v>方便35户127人，其中建档立卡贫困户12户45人的出行</v>
      </c>
      <c r="J106" s="46" t="str">
        <f>VLOOKUP(D106,[1]Sheet1!$D:$J,7,0)</f>
        <v>是</v>
      </c>
      <c r="K106" s="36" t="str">
        <f>VLOOKUP(D106,[1]Sheet1!$D:$L,9,0)</f>
        <v>武隆交通计﹝2020﹞18号</v>
      </c>
      <c r="L106" s="74">
        <f t="shared" si="2"/>
        <v>22.4</v>
      </c>
      <c r="M106" s="74">
        <v>22.4</v>
      </c>
      <c r="N106" s="46"/>
      <c r="O106" s="46"/>
      <c r="P106" s="46">
        <v>22.4</v>
      </c>
      <c r="Q106" s="97">
        <f t="shared" si="3"/>
        <v>1</v>
      </c>
      <c r="R106" s="46" t="s">
        <v>29</v>
      </c>
    </row>
    <row r="107" ht="31.5" spans="1:18">
      <c r="A107" s="25">
        <v>101</v>
      </c>
      <c r="B107" s="26" t="s">
        <v>21</v>
      </c>
      <c r="C107" s="27" t="s">
        <v>340</v>
      </c>
      <c r="D107" s="36" t="s">
        <v>367</v>
      </c>
      <c r="E107" s="30" t="s">
        <v>70</v>
      </c>
      <c r="F107" s="46" t="str">
        <f>VLOOKUP(D107,[1]Sheet1!$D:$F,3,0)</f>
        <v>新建水池3口，容积200m³，安装PE管网2300米。</v>
      </c>
      <c r="G107" s="46" t="str">
        <f>VLOOKUP(D107,[1]Sheet1!$D:$G,4,0)</f>
        <v>2020.6.19</v>
      </c>
      <c r="H107" s="46">
        <f>VLOOKUP(D107,[1]Sheet1!$D:$H,5,0)</f>
        <v>2020.12</v>
      </c>
      <c r="I107" s="46" t="str">
        <f>VLOOKUP(D107,[1]Sheet1!$D:$I,6,0)</f>
        <v>巩固提升30户97人，其中贫困户6户19人</v>
      </c>
      <c r="J107" s="46" t="str">
        <f>VLOOKUP(D107,[1]Sheet1!$D:$J,7,0)</f>
        <v>是</v>
      </c>
      <c r="K107" s="36" t="str">
        <f>VLOOKUP(D107,[1]Sheet1!$D:$L,9,0)</f>
        <v>武隆水利发[2020]141号</v>
      </c>
      <c r="L107" s="74">
        <f t="shared" si="2"/>
        <v>11.4</v>
      </c>
      <c r="M107" s="74">
        <v>11.4</v>
      </c>
      <c r="N107" s="46"/>
      <c r="O107" s="46"/>
      <c r="P107" s="46">
        <v>10.4</v>
      </c>
      <c r="Q107" s="97">
        <f t="shared" si="3"/>
        <v>0.912280701754386</v>
      </c>
      <c r="R107" s="46" t="s">
        <v>44</v>
      </c>
    </row>
    <row r="108" ht="31.5" spans="1:18">
      <c r="A108" s="25">
        <v>102</v>
      </c>
      <c r="B108" s="26" t="s">
        <v>21</v>
      </c>
      <c r="C108" s="27" t="s">
        <v>340</v>
      </c>
      <c r="D108" s="36" t="s">
        <v>346</v>
      </c>
      <c r="E108" s="29" t="s">
        <v>24</v>
      </c>
      <c r="F108" s="37" t="s">
        <v>368</v>
      </c>
      <c r="G108" s="37" t="s">
        <v>369</v>
      </c>
      <c r="H108" s="37">
        <v>2020.12</v>
      </c>
      <c r="I108" s="37" t="s">
        <v>370</v>
      </c>
      <c r="J108" s="37" t="s">
        <v>29</v>
      </c>
      <c r="K108" s="83" t="s">
        <v>371</v>
      </c>
      <c r="L108" s="74">
        <f t="shared" si="2"/>
        <v>50</v>
      </c>
      <c r="M108" s="46"/>
      <c r="N108" s="46"/>
      <c r="O108" s="46">
        <v>50</v>
      </c>
      <c r="P108" s="46">
        <v>50</v>
      </c>
      <c r="Q108" s="97">
        <f t="shared" si="3"/>
        <v>1</v>
      </c>
      <c r="R108" s="46" t="s">
        <v>29</v>
      </c>
    </row>
    <row r="109" ht="21" spans="1:18">
      <c r="A109" s="25">
        <v>103</v>
      </c>
      <c r="B109" s="26" t="s">
        <v>21</v>
      </c>
      <c r="C109" s="27" t="s">
        <v>340</v>
      </c>
      <c r="D109" s="36" t="s">
        <v>372</v>
      </c>
      <c r="E109" s="30" t="s">
        <v>32</v>
      </c>
      <c r="F109" s="46" t="str">
        <f>VLOOKUP(D109,[1]Sheet1!$D:$F,3,0)</f>
        <v>种植高山蔬菜100亩</v>
      </c>
      <c r="G109" s="46" t="str">
        <f>VLOOKUP(D109,[1]Sheet1!$D:$G,4,0)</f>
        <v>2020.3.5</v>
      </c>
      <c r="H109" s="46">
        <f>VLOOKUP(D109,[1]Sheet1!$D:$H,5,0)</f>
        <v>2020.12</v>
      </c>
      <c r="I109" s="46" t="str">
        <f>VLOOKUP(D109,[1]Sheet1!$D:$I,6,0)</f>
        <v>解决劳动力务工27个，其中当地27个，贫困户10个；带动农户增收27户，其中贫困户5户。</v>
      </c>
      <c r="J109" s="46" t="str">
        <f>VLOOKUP(D109,[1]Sheet1!$D:$J,7,0)</f>
        <v>是</v>
      </c>
      <c r="K109" s="36" t="str">
        <f>VLOOKUP(D109,[1]Sheet1!$D:$L,9,0)</f>
        <v>武农发〔2020〕59号</v>
      </c>
      <c r="L109" s="74">
        <f t="shared" si="2"/>
        <v>3</v>
      </c>
      <c r="M109" s="46"/>
      <c r="N109" s="46">
        <v>3</v>
      </c>
      <c r="O109" s="46"/>
      <c r="P109" s="46">
        <v>3</v>
      </c>
      <c r="Q109" s="97">
        <f t="shared" si="3"/>
        <v>1</v>
      </c>
      <c r="R109" s="46" t="s">
        <v>29</v>
      </c>
    </row>
    <row r="110" ht="21" spans="1:18">
      <c r="A110" s="25">
        <v>104</v>
      </c>
      <c r="B110" s="26" t="s">
        <v>21</v>
      </c>
      <c r="C110" s="27" t="s">
        <v>340</v>
      </c>
      <c r="D110" s="36" t="s">
        <v>373</v>
      </c>
      <c r="E110" s="30" t="s">
        <v>32</v>
      </c>
      <c r="F110" s="46" t="str">
        <f>VLOOKUP(D110,[1]Sheet1!$D:$F,3,0)</f>
        <v>1、建峰棚200平方米；2、引进种蜂100群；3、建人行便道300米；4、建管理房25平方米；5、购买监控设备3套。</v>
      </c>
      <c r="G110" s="46" t="str">
        <f>VLOOKUP(D110,[1]Sheet1!$D:$G,4,0)</f>
        <v>2020.3.5</v>
      </c>
      <c r="H110" s="46">
        <f>VLOOKUP(D110,[1]Sheet1!$D:$H,5,0)</f>
        <v>2020.12</v>
      </c>
      <c r="I110" s="46" t="str">
        <f>VLOOKUP(D110,[1]Sheet1!$D:$I,6,0)</f>
        <v>预计年产值5-8万，可带动3户贫困户增加收入</v>
      </c>
      <c r="J110" s="46" t="str">
        <f>VLOOKUP(D110,[1]Sheet1!$D:$J,7,0)</f>
        <v>是</v>
      </c>
      <c r="K110" s="36" t="str">
        <f>VLOOKUP(D110,[1]Sheet1!$D:$L,9,0)</f>
        <v>武农发〔2020〕59号</v>
      </c>
      <c r="L110" s="74">
        <f t="shared" si="2"/>
        <v>8</v>
      </c>
      <c r="M110" s="46"/>
      <c r="N110" s="46">
        <v>8</v>
      </c>
      <c r="O110" s="46"/>
      <c r="P110" s="46">
        <v>8</v>
      </c>
      <c r="Q110" s="97">
        <f t="shared" si="3"/>
        <v>1</v>
      </c>
      <c r="R110" s="46" t="s">
        <v>29</v>
      </c>
    </row>
    <row r="111" ht="21" spans="1:18">
      <c r="A111" s="25">
        <v>105</v>
      </c>
      <c r="B111" s="26" t="s">
        <v>21</v>
      </c>
      <c r="C111" s="27" t="s">
        <v>340</v>
      </c>
      <c r="D111" s="36" t="s">
        <v>374</v>
      </c>
      <c r="E111" s="30" t="s">
        <v>32</v>
      </c>
      <c r="F111" s="46" t="str">
        <f>VLOOKUP(D111,[1]Sheet1!$D:$F,3,0)</f>
        <v>新建产业便道4.2公里，路面宽度3.5米，路面类型，泥结石路面</v>
      </c>
      <c r="G111" s="46" t="str">
        <f>VLOOKUP(D111,[1]Sheet1!$D:$G,4,0)</f>
        <v>2020.3.5</v>
      </c>
      <c r="H111" s="46">
        <f>VLOOKUP(D111,[1]Sheet1!$D:$H,5,0)</f>
        <v>2020.12</v>
      </c>
      <c r="I111" s="46" t="str">
        <f>VLOOKUP(D111,[1]Sheet1!$D:$I,6,0)</f>
        <v>直接受益人数830人，其中贫困人口269人</v>
      </c>
      <c r="J111" s="46" t="str">
        <f>VLOOKUP(D111,[1]Sheet1!$D:$J,7,0)</f>
        <v>是</v>
      </c>
      <c r="K111" s="36" t="str">
        <f>VLOOKUP(D111,[1]Sheet1!$D:$L,9,0)</f>
        <v>武农发〔2020〕59号</v>
      </c>
      <c r="L111" s="74">
        <f t="shared" si="2"/>
        <v>42.3</v>
      </c>
      <c r="M111" s="46"/>
      <c r="N111" s="46">
        <v>42.3</v>
      </c>
      <c r="O111" s="46"/>
      <c r="P111" s="46">
        <v>40</v>
      </c>
      <c r="Q111" s="97">
        <f t="shared" si="3"/>
        <v>0.945626477541371</v>
      </c>
      <c r="R111" s="46" t="s">
        <v>29</v>
      </c>
    </row>
    <row r="112" ht="21" spans="1:18">
      <c r="A112" s="25">
        <v>106</v>
      </c>
      <c r="B112" s="26" t="s">
        <v>21</v>
      </c>
      <c r="C112" s="27" t="s">
        <v>340</v>
      </c>
      <c r="D112" s="36" t="s">
        <v>375</v>
      </c>
      <c r="E112" s="30" t="s">
        <v>32</v>
      </c>
      <c r="F112" s="46" t="str">
        <f>VLOOKUP(D112,[1]Sheet1!$D:$F,3,0)</f>
        <v>管护茶叶150亩</v>
      </c>
      <c r="G112" s="46" t="str">
        <f>VLOOKUP(D112,[1]Sheet1!$D:$G,4,0)</f>
        <v>2020.3.5</v>
      </c>
      <c r="H112" s="46">
        <f>VLOOKUP(D112,[1]Sheet1!$D:$H,5,0)</f>
        <v>2020.12</v>
      </c>
      <c r="I112" s="46" t="str">
        <f>VLOOKUP(D112,[1]Sheet1!$D:$I,6,0)</f>
        <v>带动贫困户4户16人</v>
      </c>
      <c r="J112" s="46" t="str">
        <f>VLOOKUP(D112,[1]Sheet1!$D:$J,7,0)</f>
        <v>是</v>
      </c>
      <c r="K112" s="36" t="str">
        <f>VLOOKUP(D112,[1]Sheet1!$D:$L,9,0)</f>
        <v>武农发〔2020〕59号</v>
      </c>
      <c r="L112" s="74">
        <f t="shared" si="2"/>
        <v>7.5</v>
      </c>
      <c r="M112" s="46"/>
      <c r="N112" s="46">
        <v>7.5</v>
      </c>
      <c r="O112" s="46"/>
      <c r="P112" s="46">
        <v>7.5</v>
      </c>
      <c r="Q112" s="97">
        <f t="shared" si="3"/>
        <v>1</v>
      </c>
      <c r="R112" s="46" t="s">
        <v>29</v>
      </c>
    </row>
    <row r="113" ht="21" spans="1:18">
      <c r="A113" s="25">
        <v>107</v>
      </c>
      <c r="B113" s="26" t="s">
        <v>21</v>
      </c>
      <c r="C113" s="27" t="s">
        <v>340</v>
      </c>
      <c r="D113" s="36" t="s">
        <v>376</v>
      </c>
      <c r="E113" s="30" t="s">
        <v>32</v>
      </c>
      <c r="F113" s="46" t="str">
        <f>VLOOKUP(D113,[1]Sheet1!$D:$F,3,0)</f>
        <v>新发展中华蜂50群</v>
      </c>
      <c r="G113" s="46" t="str">
        <f>VLOOKUP(D113,[1]Sheet1!$D:$G,4,0)</f>
        <v>2020.3.5</v>
      </c>
      <c r="H113" s="46">
        <f>VLOOKUP(D113,[1]Sheet1!$D:$H,5,0)</f>
        <v>2020.12</v>
      </c>
      <c r="I113" s="46" t="str">
        <f>VLOOKUP(D113,[1]Sheet1!$D:$I,6,0)</f>
        <v>解决劳动力务工3个，其中当地3个，贫困户3 个；其中贫困户 1户。  　</v>
      </c>
      <c r="J113" s="46" t="str">
        <f>VLOOKUP(D113,[1]Sheet1!$D:$J,7,0)</f>
        <v>是</v>
      </c>
      <c r="K113" s="36" t="str">
        <f>VLOOKUP(D113,[1]Sheet1!$D:$L,9,0)</f>
        <v>武农发〔2020〕59号</v>
      </c>
      <c r="L113" s="74">
        <f t="shared" si="2"/>
        <v>2</v>
      </c>
      <c r="M113" s="46"/>
      <c r="N113" s="46">
        <v>2</v>
      </c>
      <c r="O113" s="46"/>
      <c r="P113" s="46">
        <v>2</v>
      </c>
      <c r="Q113" s="97">
        <f t="shared" si="3"/>
        <v>1</v>
      </c>
      <c r="R113" s="46" t="s">
        <v>29</v>
      </c>
    </row>
    <row r="114" ht="21" spans="1:18">
      <c r="A114" s="25">
        <v>108</v>
      </c>
      <c r="B114" s="26" t="s">
        <v>21</v>
      </c>
      <c r="C114" s="27" t="s">
        <v>340</v>
      </c>
      <c r="D114" s="36" t="s">
        <v>377</v>
      </c>
      <c r="E114" s="30" t="s">
        <v>32</v>
      </c>
      <c r="F114" s="46" t="str">
        <f>VLOOKUP(D114,[1]Sheet1!$D:$F,3,0)</f>
        <v>管护茶叶560亩。</v>
      </c>
      <c r="G114" s="46" t="str">
        <f>VLOOKUP(D114,[1]Sheet1!$D:$G,4,0)</f>
        <v>2020.3.5</v>
      </c>
      <c r="H114" s="46">
        <f>VLOOKUP(D114,[1]Sheet1!$D:$H,5,0)</f>
        <v>2020.12</v>
      </c>
      <c r="I114" s="46" t="str">
        <f>VLOOKUP(D114,[1]Sheet1!$D:$I,6,0)</f>
        <v>预计年产值200万元，可带动10户贫困户和50户农户增加收入</v>
      </c>
      <c r="J114" s="46" t="str">
        <f>VLOOKUP(D114,[1]Sheet1!$D:$J,7,0)</f>
        <v>是</v>
      </c>
      <c r="K114" s="36" t="str">
        <f>VLOOKUP(D114,[1]Sheet1!$D:$L,9,0)</f>
        <v>武农发〔2020〕59号</v>
      </c>
      <c r="L114" s="74">
        <f t="shared" si="2"/>
        <v>28</v>
      </c>
      <c r="M114" s="46"/>
      <c r="N114" s="46">
        <v>28</v>
      </c>
      <c r="O114" s="46"/>
      <c r="P114" s="46">
        <v>28</v>
      </c>
      <c r="Q114" s="97">
        <f t="shared" si="3"/>
        <v>1</v>
      </c>
      <c r="R114" s="46" t="s">
        <v>29</v>
      </c>
    </row>
    <row r="115" ht="21" spans="1:18">
      <c r="A115" s="25">
        <v>109</v>
      </c>
      <c r="B115" s="26" t="s">
        <v>21</v>
      </c>
      <c r="C115" s="27" t="s">
        <v>340</v>
      </c>
      <c r="D115" s="36" t="s">
        <v>378</v>
      </c>
      <c r="E115" s="30" t="s">
        <v>32</v>
      </c>
      <c r="F115" s="46" t="str">
        <f>VLOOKUP(D115,[1]Sheet1!$D:$F,3,0)</f>
        <v>管护金秋梨120亩，白石坝80亩，油盆坳40亩</v>
      </c>
      <c r="G115" s="46" t="str">
        <f>VLOOKUP(D115,[1]Sheet1!$D:$G,4,0)</f>
        <v>2020.3.5</v>
      </c>
      <c r="H115" s="46">
        <f>VLOOKUP(D115,[1]Sheet1!$D:$H,5,0)</f>
        <v>2020.12</v>
      </c>
      <c r="I115" s="46" t="str">
        <f>VLOOKUP(D115,[1]Sheet1!$D:$I,6,0)</f>
        <v>投产后产值20万元，解决劳动力务工200 个，其中当地200个，贫困户80个；带动农户增收50户，其中贫困户8户。</v>
      </c>
      <c r="J115" s="46" t="str">
        <f>VLOOKUP(D115,[1]Sheet1!$D:$J,7,0)</f>
        <v>是</v>
      </c>
      <c r="K115" s="36" t="str">
        <f>VLOOKUP(D115,[1]Sheet1!$D:$L,9,0)</f>
        <v>武农发〔2020〕59号</v>
      </c>
      <c r="L115" s="74">
        <f t="shared" si="2"/>
        <v>3.6</v>
      </c>
      <c r="M115" s="46"/>
      <c r="N115" s="46">
        <v>3.6</v>
      </c>
      <c r="O115" s="46"/>
      <c r="P115" s="46">
        <v>3.6</v>
      </c>
      <c r="Q115" s="97">
        <f t="shared" si="3"/>
        <v>1</v>
      </c>
      <c r="R115" s="46" t="s">
        <v>29</v>
      </c>
    </row>
    <row r="116" ht="21" spans="1:18">
      <c r="A116" s="25">
        <v>110</v>
      </c>
      <c r="B116" s="26" t="s">
        <v>21</v>
      </c>
      <c r="C116" s="27" t="s">
        <v>340</v>
      </c>
      <c r="D116" s="36" t="s">
        <v>379</v>
      </c>
      <c r="E116" s="30" t="s">
        <v>32</v>
      </c>
      <c r="F116" s="46" t="str">
        <f>VLOOKUP(D116,[1]Sheet1!$D:$F,3,0)</f>
        <v>土鸡5000只</v>
      </c>
      <c r="G116" s="46" t="str">
        <f>VLOOKUP(D116,[1]Sheet1!$D:$G,4,0)</f>
        <v>2020.3.5</v>
      </c>
      <c r="H116" s="46">
        <f>VLOOKUP(D116,[1]Sheet1!$D:$H,5,0)</f>
        <v>2020.12</v>
      </c>
      <c r="I116" s="46" t="str">
        <f>VLOOKUP(D116,[1]Sheet1!$D:$I,6,0)</f>
        <v>解决劳动力务工20个，其中当地20个，贫困户10个；带动农户增收20户，其中贫困户5户。</v>
      </c>
      <c r="J116" s="46" t="str">
        <f>VLOOKUP(D116,[1]Sheet1!$D:$J,7,0)</f>
        <v>是</v>
      </c>
      <c r="K116" s="36" t="str">
        <f>VLOOKUP(D116,[1]Sheet1!$D:$L,9,0)</f>
        <v>武农发〔2020〕59号</v>
      </c>
      <c r="L116" s="74">
        <f t="shared" si="2"/>
        <v>2.5</v>
      </c>
      <c r="M116" s="46"/>
      <c r="N116" s="46">
        <v>2.5</v>
      </c>
      <c r="O116" s="46"/>
      <c r="P116" s="46">
        <v>2.5</v>
      </c>
      <c r="Q116" s="97">
        <f t="shared" si="3"/>
        <v>1</v>
      </c>
      <c r="R116" s="46" t="s">
        <v>29</v>
      </c>
    </row>
    <row r="117" ht="21" spans="1:18">
      <c r="A117" s="25">
        <v>111</v>
      </c>
      <c r="B117" s="26" t="s">
        <v>21</v>
      </c>
      <c r="C117" s="27" t="s">
        <v>340</v>
      </c>
      <c r="D117" s="36" t="s">
        <v>380</v>
      </c>
      <c r="E117" s="30" t="s">
        <v>32</v>
      </c>
      <c r="F117" s="46" t="str">
        <f>VLOOKUP(D117,[1]Sheet1!$D:$F,3,0)</f>
        <v>种植白茶160亩</v>
      </c>
      <c r="G117" s="46" t="str">
        <f>VLOOKUP(D117,[1]Sheet1!$D:$G,4,0)</f>
        <v>2020.3.5</v>
      </c>
      <c r="H117" s="46">
        <f>VLOOKUP(D117,[1]Sheet1!$D:$H,5,0)</f>
        <v>2020.12</v>
      </c>
      <c r="I117" s="46" t="str">
        <f>VLOOKUP(D117,[1]Sheet1!$D:$I,6,0)</f>
        <v>投产后产值180万元；带动50户农户和10户贫困户增加收入</v>
      </c>
      <c r="J117" s="46" t="str">
        <f>VLOOKUP(D117,[1]Sheet1!$D:$J,7,0)</f>
        <v>是</v>
      </c>
      <c r="K117" s="36" t="str">
        <f>VLOOKUP(D117,[1]Sheet1!$D:$L,9,0)</f>
        <v>武农发〔2020〕59号</v>
      </c>
      <c r="L117" s="74">
        <f t="shared" si="2"/>
        <v>28.8</v>
      </c>
      <c r="M117" s="46"/>
      <c r="N117" s="46">
        <v>28.8</v>
      </c>
      <c r="O117" s="46"/>
      <c r="P117" s="74">
        <v>28.8</v>
      </c>
      <c r="Q117" s="97">
        <f t="shared" si="3"/>
        <v>1</v>
      </c>
      <c r="R117" s="46" t="s">
        <v>29</v>
      </c>
    </row>
    <row r="118" ht="21" spans="1:18">
      <c r="A118" s="25">
        <v>112</v>
      </c>
      <c r="B118" s="26" t="s">
        <v>21</v>
      </c>
      <c r="C118" s="27" t="s">
        <v>340</v>
      </c>
      <c r="D118" s="36" t="s">
        <v>381</v>
      </c>
      <c r="E118" s="30" t="s">
        <v>32</v>
      </c>
      <c r="F118" s="46" t="str">
        <f>VLOOKUP(D118,[1]Sheet1!$D:$F,3,0)</f>
        <v>管护白茶660亩</v>
      </c>
      <c r="G118" s="46" t="str">
        <f>VLOOKUP(D118,[1]Sheet1!$D:$G,4,0)</f>
        <v>2020.3.5</v>
      </c>
      <c r="H118" s="46">
        <f>VLOOKUP(D118,[1]Sheet1!$D:$H,5,0)</f>
        <v>2020.12</v>
      </c>
      <c r="I118" s="46" t="str">
        <f>VLOOKUP(D118,[1]Sheet1!$D:$I,6,0)</f>
        <v>投产后产值720万元；带动50户农户和10户贫困户增加收入</v>
      </c>
      <c r="J118" s="46" t="str">
        <f>VLOOKUP(D118,[1]Sheet1!$D:$J,7,0)</f>
        <v>是</v>
      </c>
      <c r="K118" s="36" t="str">
        <f>VLOOKUP(D118,[1]Sheet1!$D:$L,9,0)</f>
        <v>武农发〔2020〕59号</v>
      </c>
      <c r="L118" s="74">
        <f t="shared" si="2"/>
        <v>33</v>
      </c>
      <c r="M118" s="46"/>
      <c r="N118" s="46">
        <v>33</v>
      </c>
      <c r="O118" s="46"/>
      <c r="P118" s="46">
        <v>33</v>
      </c>
      <c r="Q118" s="97">
        <f t="shared" si="3"/>
        <v>1</v>
      </c>
      <c r="R118" s="46" t="s">
        <v>29</v>
      </c>
    </row>
    <row r="119" ht="21" spans="1:18">
      <c r="A119" s="25">
        <v>113</v>
      </c>
      <c r="B119" s="26" t="s">
        <v>21</v>
      </c>
      <c r="C119" s="27" t="s">
        <v>340</v>
      </c>
      <c r="D119" s="36" t="s">
        <v>382</v>
      </c>
      <c r="E119" s="30" t="s">
        <v>32</v>
      </c>
      <c r="F119" s="46" t="str">
        <f>VLOOKUP(D119,[1]Sheet1!$D:$F,3,0)</f>
        <v>黄精、三重楼60亩</v>
      </c>
      <c r="G119" s="46" t="str">
        <f>VLOOKUP(D119,[1]Sheet1!$D:$G,4,0)</f>
        <v>2020.3.5</v>
      </c>
      <c r="H119" s="46">
        <f>VLOOKUP(D119,[1]Sheet1!$D:$H,5,0)</f>
        <v>2020.12</v>
      </c>
      <c r="I119" s="46" t="str">
        <f>VLOOKUP(D119,[1]Sheet1!$D:$I,6,0)</f>
        <v>解决贫困户劳动力务工2人，增加工资性收入</v>
      </c>
      <c r="J119" s="46" t="str">
        <f>VLOOKUP(D119,[1]Sheet1!$D:$J,7,0)</f>
        <v>是</v>
      </c>
      <c r="K119" s="36" t="str">
        <f>VLOOKUP(D119,[1]Sheet1!$D:$L,9,0)</f>
        <v>武农发〔2020〕59号</v>
      </c>
      <c r="L119" s="74">
        <f t="shared" si="2"/>
        <v>2.4</v>
      </c>
      <c r="M119" s="46"/>
      <c r="N119" s="46">
        <v>2.4</v>
      </c>
      <c r="O119" s="46"/>
      <c r="P119" s="46">
        <v>2.4</v>
      </c>
      <c r="Q119" s="97">
        <f t="shared" si="3"/>
        <v>1</v>
      </c>
      <c r="R119" s="46" t="s">
        <v>29</v>
      </c>
    </row>
    <row r="120" ht="21" spans="1:18">
      <c r="A120" s="25">
        <v>114</v>
      </c>
      <c r="B120" s="26" t="s">
        <v>21</v>
      </c>
      <c r="C120" s="27" t="s">
        <v>340</v>
      </c>
      <c r="D120" s="36" t="s">
        <v>383</v>
      </c>
      <c r="E120" s="30" t="s">
        <v>32</v>
      </c>
      <c r="F120" s="46" t="str">
        <f>VLOOKUP(D120,[1]Sheet1!$D:$F,3,0)</f>
        <v>种植高山蔬菜50亩</v>
      </c>
      <c r="G120" s="46" t="str">
        <f>VLOOKUP(D120,[1]Sheet1!$D:$G,4,0)</f>
        <v>2020.3.5</v>
      </c>
      <c r="H120" s="46">
        <f>VLOOKUP(D120,[1]Sheet1!$D:$H,5,0)</f>
        <v>2020.12</v>
      </c>
      <c r="I120" s="46" t="str">
        <f>VLOOKUP(D120,[1]Sheet1!$D:$I,6,0)</f>
        <v>解决劳动力务工15个，其中当地15个，贫困户5个；带动农户增收15户，其中贫困户5户。</v>
      </c>
      <c r="J120" s="46" t="str">
        <f>VLOOKUP(D120,[1]Sheet1!$D:$J,7,0)</f>
        <v>是</v>
      </c>
      <c r="K120" s="36" t="str">
        <f>VLOOKUP(D120,[1]Sheet1!$D:$L,9,0)</f>
        <v>武农发〔2020〕59号</v>
      </c>
      <c r="L120" s="74">
        <f t="shared" si="2"/>
        <v>1.5</v>
      </c>
      <c r="M120" s="46"/>
      <c r="N120" s="46">
        <v>1.5</v>
      </c>
      <c r="O120" s="46"/>
      <c r="P120" s="46">
        <v>1.5</v>
      </c>
      <c r="Q120" s="97">
        <f t="shared" si="3"/>
        <v>1</v>
      </c>
      <c r="R120" s="46" t="s">
        <v>29</v>
      </c>
    </row>
    <row r="121" ht="21" spans="1:18">
      <c r="A121" s="25">
        <v>115</v>
      </c>
      <c r="B121" s="26" t="s">
        <v>21</v>
      </c>
      <c r="C121" s="27" t="s">
        <v>340</v>
      </c>
      <c r="D121" s="36" t="s">
        <v>384</v>
      </c>
      <c r="E121" s="30" t="s">
        <v>32</v>
      </c>
      <c r="F121" s="46" t="str">
        <f>VLOOKUP(D121,[1]Sheet1!$D:$F,3,0)</f>
        <v>管护茶叶20亩</v>
      </c>
      <c r="G121" s="46" t="str">
        <f>VLOOKUP(D121,[1]Sheet1!$D:$G,4,0)</f>
        <v>2020.3.5</v>
      </c>
      <c r="H121" s="46">
        <f>VLOOKUP(D121,[1]Sheet1!$D:$H,5,0)</f>
        <v>2020.12</v>
      </c>
      <c r="I121" s="46" t="str">
        <f>VLOOKUP(D121,[1]Sheet1!$D:$I,6,0)</f>
        <v>建设投产后可实现利润2万元，带动2户贫困户</v>
      </c>
      <c r="J121" s="46" t="str">
        <f>VLOOKUP(D121,[1]Sheet1!$D:$J,7,0)</f>
        <v>是</v>
      </c>
      <c r="K121" s="36" t="str">
        <f>VLOOKUP(D121,[1]Sheet1!$D:$L,9,0)</f>
        <v>武农发〔2020〕59号</v>
      </c>
      <c r="L121" s="74">
        <f t="shared" si="2"/>
        <v>1.2</v>
      </c>
      <c r="M121" s="46"/>
      <c r="N121" s="46">
        <v>1.2</v>
      </c>
      <c r="O121" s="46"/>
      <c r="P121" s="46">
        <v>1.2</v>
      </c>
      <c r="Q121" s="97">
        <f t="shared" si="3"/>
        <v>1</v>
      </c>
      <c r="R121" s="46" t="s">
        <v>29</v>
      </c>
    </row>
    <row r="122" ht="21" spans="1:18">
      <c r="A122" s="25">
        <v>116</v>
      </c>
      <c r="B122" s="26" t="s">
        <v>21</v>
      </c>
      <c r="C122" s="27" t="s">
        <v>340</v>
      </c>
      <c r="D122" s="36" t="s">
        <v>385</v>
      </c>
      <c r="E122" s="30" t="s">
        <v>32</v>
      </c>
      <c r="F122" s="46" t="str">
        <f>VLOOKUP(D122,[1]Sheet1!$D:$F,3,0)</f>
        <v>稻田养殖30亩。</v>
      </c>
      <c r="G122" s="46" t="str">
        <f>VLOOKUP(D122,[1]Sheet1!$D:$G,4,0)</f>
        <v>2020.3.5</v>
      </c>
      <c r="H122" s="46">
        <f>VLOOKUP(D122,[1]Sheet1!$D:$H,5,0)</f>
        <v>2020.12</v>
      </c>
      <c r="I122" s="46" t="str">
        <f>VLOOKUP(D122,[1]Sheet1!$D:$I,6,0)</f>
        <v>解决劳动力务工8 个，其中当地8个，贫困户4  个；带动农户增收   8 户，其中贫困户   4户。  　</v>
      </c>
      <c r="J122" s="46" t="str">
        <f>VLOOKUP(D122,[1]Sheet1!$D:$J,7,0)</f>
        <v>是</v>
      </c>
      <c r="K122" s="36" t="str">
        <f>VLOOKUP(D122,[1]Sheet1!$D:$L,9,0)</f>
        <v>武农发〔2020〕59号</v>
      </c>
      <c r="L122" s="74">
        <f t="shared" si="2"/>
        <v>1.5</v>
      </c>
      <c r="M122" s="46"/>
      <c r="N122" s="46">
        <v>1.5</v>
      </c>
      <c r="O122" s="46"/>
      <c r="P122" s="46">
        <v>1.5</v>
      </c>
      <c r="Q122" s="97">
        <f t="shared" si="3"/>
        <v>1</v>
      </c>
      <c r="R122" s="46" t="s">
        <v>29</v>
      </c>
    </row>
    <row r="123" ht="21" spans="1:18">
      <c r="A123" s="25">
        <v>117</v>
      </c>
      <c r="B123" s="26" t="s">
        <v>21</v>
      </c>
      <c r="C123" s="27" t="s">
        <v>340</v>
      </c>
      <c r="D123" s="36" t="s">
        <v>386</v>
      </c>
      <c r="E123" s="30" t="s">
        <v>32</v>
      </c>
      <c r="F123" s="46" t="str">
        <f>VLOOKUP(D123,[1]Sheet1!$D:$F,3,0)</f>
        <v>水果种植300亩</v>
      </c>
      <c r="G123" s="46" t="str">
        <f>VLOOKUP(D123,[1]Sheet1!$D:$G,4,0)</f>
        <v>2020.3.5</v>
      </c>
      <c r="H123" s="46">
        <f>VLOOKUP(D123,[1]Sheet1!$D:$H,5,0)</f>
        <v>2020.12</v>
      </c>
      <c r="I123" s="46" t="str">
        <f>VLOOKUP(D123,[1]Sheet1!$D:$I,6,0)</f>
        <v>解决劳动力务工10个，贫困户4个。  　</v>
      </c>
      <c r="J123" s="46" t="str">
        <f>VLOOKUP(D123,[1]Sheet1!$D:$J,7,0)</f>
        <v>是</v>
      </c>
      <c r="K123" s="36" t="str">
        <f>VLOOKUP(D123,[1]Sheet1!$D:$L,9,0)</f>
        <v>武农发〔2020〕59号</v>
      </c>
      <c r="L123" s="74">
        <f t="shared" si="2"/>
        <v>15</v>
      </c>
      <c r="M123" s="46"/>
      <c r="N123" s="46">
        <v>15</v>
      </c>
      <c r="O123" s="46"/>
      <c r="P123" s="46">
        <v>15</v>
      </c>
      <c r="Q123" s="97">
        <f t="shared" si="3"/>
        <v>1</v>
      </c>
      <c r="R123" s="46" t="s">
        <v>29</v>
      </c>
    </row>
    <row r="124" ht="21" spans="1:18">
      <c r="A124" s="25">
        <v>118</v>
      </c>
      <c r="B124" s="26" t="s">
        <v>21</v>
      </c>
      <c r="C124" s="27" t="s">
        <v>340</v>
      </c>
      <c r="D124" s="36" t="s">
        <v>387</v>
      </c>
      <c r="E124" s="30" t="s">
        <v>32</v>
      </c>
      <c r="F124" s="46" t="str">
        <f>VLOOKUP(D124,[1]Sheet1!$D:$F,3,0)</f>
        <v>管护油茶300亩</v>
      </c>
      <c r="G124" s="46" t="str">
        <f>VLOOKUP(D124,[1]Sheet1!$D:$G,4,0)</f>
        <v>2020.3.5</v>
      </c>
      <c r="H124" s="46">
        <f>VLOOKUP(D124,[1]Sheet1!$D:$H,5,0)</f>
        <v>2020.12</v>
      </c>
      <c r="I124" s="46" t="str">
        <f>VLOOKUP(D124,[1]Sheet1!$D:$I,6,0)</f>
        <v>带动6户贫困户和20户农户增加收入</v>
      </c>
      <c r="J124" s="46" t="str">
        <f>VLOOKUP(D124,[1]Sheet1!$D:$J,7,0)</f>
        <v>是</v>
      </c>
      <c r="K124" s="36" t="str">
        <f>VLOOKUP(D124,[1]Sheet1!$D:$L,9,0)</f>
        <v>武农发〔2020〕59号</v>
      </c>
      <c r="L124" s="74">
        <f t="shared" si="2"/>
        <v>9</v>
      </c>
      <c r="M124" s="46"/>
      <c r="N124" s="46">
        <v>9</v>
      </c>
      <c r="O124" s="46"/>
      <c r="P124" s="46">
        <v>9</v>
      </c>
      <c r="Q124" s="97">
        <f t="shared" si="3"/>
        <v>1</v>
      </c>
      <c r="R124" s="46" t="s">
        <v>29</v>
      </c>
    </row>
    <row r="125" ht="21" spans="1:18">
      <c r="A125" s="25">
        <v>119</v>
      </c>
      <c r="B125" s="26" t="s">
        <v>21</v>
      </c>
      <c r="C125" s="27" t="s">
        <v>340</v>
      </c>
      <c r="D125" s="36" t="s">
        <v>388</v>
      </c>
      <c r="E125" s="30" t="s">
        <v>32</v>
      </c>
      <c r="F125" s="46" t="str">
        <f>VLOOKUP(D125,[1]Sheet1!$D:$F,3,0)</f>
        <v>新发展中华蜂50群</v>
      </c>
      <c r="G125" s="46" t="str">
        <f>VLOOKUP(D125,[1]Sheet1!$D:$G,4,0)</f>
        <v>2020.3.5</v>
      </c>
      <c r="H125" s="46">
        <f>VLOOKUP(D125,[1]Sheet1!$D:$H,5,0)</f>
        <v>2020.12</v>
      </c>
      <c r="I125" s="46" t="str">
        <f>VLOOKUP(D125,[1]Sheet1!$D:$I,6,0)</f>
        <v>解决劳动力务工3个，其中当地3个，贫困户3 个；其中贫困户 1户。  　</v>
      </c>
      <c r="J125" s="46" t="str">
        <f>VLOOKUP(D125,[1]Sheet1!$D:$J,7,0)</f>
        <v>是</v>
      </c>
      <c r="K125" s="36" t="str">
        <f>VLOOKUP(D125,[1]Sheet1!$D:$L,9,0)</f>
        <v>武农发〔2020〕59号</v>
      </c>
      <c r="L125" s="74">
        <f t="shared" si="2"/>
        <v>2</v>
      </c>
      <c r="M125" s="46"/>
      <c r="N125" s="46">
        <v>2</v>
      </c>
      <c r="O125" s="46"/>
      <c r="P125" s="46">
        <v>2</v>
      </c>
      <c r="Q125" s="97">
        <f t="shared" si="3"/>
        <v>1</v>
      </c>
      <c r="R125" s="46" t="s">
        <v>29</v>
      </c>
    </row>
    <row r="126" ht="21" spans="1:18">
      <c r="A126" s="25">
        <v>120</v>
      </c>
      <c r="B126" s="26" t="s">
        <v>21</v>
      </c>
      <c r="C126" s="27" t="s">
        <v>340</v>
      </c>
      <c r="D126" s="36" t="s">
        <v>389</v>
      </c>
      <c r="E126" s="30" t="s">
        <v>32</v>
      </c>
      <c r="F126" s="46" t="str">
        <f>VLOOKUP(D126,[1]Sheet1!$D:$F,3,0)</f>
        <v>新发展前胡50亩</v>
      </c>
      <c r="G126" s="46" t="str">
        <f>VLOOKUP(D126,[1]Sheet1!$D:$G,4,0)</f>
        <v>2020.3.5</v>
      </c>
      <c r="H126" s="46">
        <f>VLOOKUP(D126,[1]Sheet1!$D:$H,5,0)</f>
        <v>2020.12</v>
      </c>
      <c r="I126" s="46" t="str">
        <f>VLOOKUP(D126,[1]Sheet1!$D:$I,6,0)</f>
        <v>解决劳动力务工20个，其中当地20个，贫困户6个；其中贫困户 5户。  　</v>
      </c>
      <c r="J126" s="46" t="str">
        <f>VLOOKUP(D126,[1]Sheet1!$D:$J,7,0)</f>
        <v>是</v>
      </c>
      <c r="K126" s="36" t="str">
        <f>VLOOKUP(D126,[1]Sheet1!$D:$L,9,0)</f>
        <v>武农发〔2020〕59号</v>
      </c>
      <c r="L126" s="74">
        <f t="shared" si="2"/>
        <v>2</v>
      </c>
      <c r="M126" s="46"/>
      <c r="N126" s="46">
        <v>2</v>
      </c>
      <c r="O126" s="46"/>
      <c r="P126" s="46">
        <v>1.516</v>
      </c>
      <c r="Q126" s="97">
        <f t="shared" si="3"/>
        <v>0.758</v>
      </c>
      <c r="R126" s="46" t="s">
        <v>29</v>
      </c>
    </row>
    <row r="127" ht="21" spans="1:18">
      <c r="A127" s="25">
        <v>121</v>
      </c>
      <c r="B127" s="26" t="s">
        <v>21</v>
      </c>
      <c r="C127" s="27" t="s">
        <v>340</v>
      </c>
      <c r="D127" s="36" t="s">
        <v>390</v>
      </c>
      <c r="E127" s="30" t="s">
        <v>32</v>
      </c>
      <c r="F127" s="46" t="str">
        <f>VLOOKUP(D127,[1]Sheet1!$D:$F,3,0)</f>
        <v>新建耕作道400米，宽度2米，厚度0.2米；人行便道600宽度0.8米，厚度0.1米；泥结石路300米，宽度3.5米；土地整治55亩，土壤改良35亩等。</v>
      </c>
      <c r="G127" s="46" t="str">
        <f>VLOOKUP(D127,[1]Sheet1!$D:$G,4,0)</f>
        <v>2020.3.5</v>
      </c>
      <c r="H127" s="46">
        <f>VLOOKUP(D127,[1]Sheet1!$D:$H,5,0)</f>
        <v>2020.12</v>
      </c>
      <c r="I127" s="46" t="str">
        <f>VLOOKUP(D127,[1]Sheet1!$D:$I,6,0)</f>
        <v>解决劳动力务工4个，其中当地4个，贫困户2个；带动农户增收21户，其中贫困户6户。  　</v>
      </c>
      <c r="J127" s="46" t="str">
        <f>VLOOKUP(D127,[1]Sheet1!$D:$J,7,0)</f>
        <v>是</v>
      </c>
      <c r="K127" s="36" t="str">
        <f>VLOOKUP(D127,[1]Sheet1!$D:$L,9,0)</f>
        <v>武农发〔2020〕59号</v>
      </c>
      <c r="L127" s="74">
        <f t="shared" si="2"/>
        <v>40</v>
      </c>
      <c r="M127" s="46"/>
      <c r="N127" s="46">
        <v>40</v>
      </c>
      <c r="O127" s="46"/>
      <c r="P127" s="46">
        <v>40</v>
      </c>
      <c r="Q127" s="97">
        <f t="shared" si="3"/>
        <v>1</v>
      </c>
      <c r="R127" s="46" t="s">
        <v>29</v>
      </c>
    </row>
    <row r="128" ht="21" spans="1:18">
      <c r="A128" s="25">
        <v>122</v>
      </c>
      <c r="B128" s="26" t="s">
        <v>21</v>
      </c>
      <c r="C128" s="27" t="s">
        <v>340</v>
      </c>
      <c r="D128" s="36" t="s">
        <v>391</v>
      </c>
      <c r="E128" s="30" t="s">
        <v>32</v>
      </c>
      <c r="F128" s="46" t="str">
        <f>VLOOKUP(D128,[1]Sheet1!$D:$F,3,0)</f>
        <v>新种植银杏2000亩</v>
      </c>
      <c r="G128" s="46" t="str">
        <f>VLOOKUP(D128,[1]Sheet1!$D:$G,4,0)</f>
        <v>2020.3.5</v>
      </c>
      <c r="H128" s="46">
        <f>VLOOKUP(D128,[1]Sheet1!$D:$H,5,0)</f>
        <v>2020.12</v>
      </c>
      <c r="I128" s="46" t="str">
        <f>VLOOKUP(D128,[1]Sheet1!$D:$I,6,0)</f>
        <v>基地带动了后坪乡的农业产业发展及乡村旅游业，共带动268户贫困户和562户农户增加收入，预计纯收入600万元。</v>
      </c>
      <c r="J128" s="46" t="str">
        <f>VLOOKUP(D128,[1]Sheet1!$D:$J,7,0)</f>
        <v>是</v>
      </c>
      <c r="K128" s="36" t="str">
        <f>VLOOKUP(D128,[1]Sheet1!$D:$L,9,0)</f>
        <v>武农发〔2020〕59号</v>
      </c>
      <c r="L128" s="74">
        <f t="shared" si="2"/>
        <v>360</v>
      </c>
      <c r="M128" s="46"/>
      <c r="N128" s="46">
        <v>360</v>
      </c>
      <c r="O128" s="46"/>
      <c r="P128" s="46">
        <v>360</v>
      </c>
      <c r="Q128" s="97">
        <f t="shared" si="3"/>
        <v>1</v>
      </c>
      <c r="R128" s="46" t="s">
        <v>29</v>
      </c>
    </row>
    <row r="129" ht="21" spans="1:18">
      <c r="A129" s="25">
        <v>123</v>
      </c>
      <c r="B129" s="26" t="s">
        <v>21</v>
      </c>
      <c r="C129" s="27" t="s">
        <v>340</v>
      </c>
      <c r="D129" s="36" t="s">
        <v>392</v>
      </c>
      <c r="E129" s="30" t="s">
        <v>32</v>
      </c>
      <c r="F129" s="46" t="str">
        <f>VLOOKUP(D129,[1]Sheet1!$D:$F,3,0)</f>
        <v>管护茶叶100亩</v>
      </c>
      <c r="G129" s="46" t="str">
        <f>VLOOKUP(D129,[1]Sheet1!$D:$G,4,0)</f>
        <v>2020.3.5</v>
      </c>
      <c r="H129" s="46">
        <f>VLOOKUP(D129,[1]Sheet1!$D:$H,5,0)</f>
        <v>2020.12</v>
      </c>
      <c r="I129" s="46" t="str">
        <f>VLOOKUP(D129,[1]Sheet1!$D:$I,6,0)</f>
        <v>预计年产值30万，可带动5户贫困户和10户农户增加收入</v>
      </c>
      <c r="J129" s="46" t="str">
        <f>VLOOKUP(D129,[1]Sheet1!$D:$J,7,0)</f>
        <v>是</v>
      </c>
      <c r="K129" s="36" t="str">
        <f>VLOOKUP(D129,[1]Sheet1!$D:$L,9,0)</f>
        <v>武农发〔2020〕59号</v>
      </c>
      <c r="L129" s="74">
        <f t="shared" si="2"/>
        <v>5</v>
      </c>
      <c r="M129" s="46"/>
      <c r="N129" s="46">
        <v>5</v>
      </c>
      <c r="O129" s="46"/>
      <c r="P129" s="46">
        <v>5</v>
      </c>
      <c r="Q129" s="97">
        <f t="shared" si="3"/>
        <v>1</v>
      </c>
      <c r="R129" s="46" t="s">
        <v>29</v>
      </c>
    </row>
    <row r="130" ht="21" spans="1:18">
      <c r="A130" s="25">
        <v>124</v>
      </c>
      <c r="B130" s="26" t="s">
        <v>21</v>
      </c>
      <c r="C130" s="27" t="s">
        <v>340</v>
      </c>
      <c r="D130" s="36" t="s">
        <v>393</v>
      </c>
      <c r="E130" s="30" t="s">
        <v>32</v>
      </c>
      <c r="F130" s="46" t="str">
        <f>VLOOKUP(D130,[1]Sheet1!$D:$F,3,0)</f>
        <v>1、建峰棚200平方米；2、引进种蜂100群；3、建人行便道300米；4、建管理房25平方米；5、购买监控设备3套。</v>
      </c>
      <c r="G130" s="46" t="str">
        <f>VLOOKUP(D130,[1]Sheet1!$D:$G,4,0)</f>
        <v>2020.3.5</v>
      </c>
      <c r="H130" s="46">
        <f>VLOOKUP(D130,[1]Sheet1!$D:$H,5,0)</f>
        <v>2020.12</v>
      </c>
      <c r="I130" s="46" t="str">
        <f>VLOOKUP(D130,[1]Sheet1!$D:$I,6,0)</f>
        <v>预计年产值5-8万，可带动2户贫困户增加收入</v>
      </c>
      <c r="J130" s="46" t="str">
        <f>VLOOKUP(D130,[1]Sheet1!$D:$J,7,0)</f>
        <v>是</v>
      </c>
      <c r="K130" s="36" t="str">
        <f>VLOOKUP(D130,[1]Sheet1!$D:$L,9,0)</f>
        <v>武农发〔2020〕59号</v>
      </c>
      <c r="L130" s="74">
        <f t="shared" si="2"/>
        <v>8</v>
      </c>
      <c r="M130" s="46"/>
      <c r="N130" s="46">
        <v>8</v>
      </c>
      <c r="O130" s="46"/>
      <c r="P130" s="46">
        <v>8</v>
      </c>
      <c r="Q130" s="97">
        <f t="shared" si="3"/>
        <v>1</v>
      </c>
      <c r="R130" s="46" t="s">
        <v>29</v>
      </c>
    </row>
    <row r="131" ht="21" spans="1:18">
      <c r="A131" s="25">
        <v>125</v>
      </c>
      <c r="B131" s="26" t="s">
        <v>21</v>
      </c>
      <c r="C131" s="27" t="s">
        <v>340</v>
      </c>
      <c r="D131" s="36" t="s">
        <v>394</v>
      </c>
      <c r="E131" s="30" t="s">
        <v>32</v>
      </c>
      <c r="F131" s="46" t="str">
        <f>VLOOKUP(D131,[1]Sheet1!$D:$F,3,0)</f>
        <v>管护茶叶110亩</v>
      </c>
      <c r="G131" s="46" t="str">
        <f>VLOOKUP(D131,[1]Sheet1!$D:$G,4,0)</f>
        <v>2020.3.5</v>
      </c>
      <c r="H131" s="46">
        <f>VLOOKUP(D131,[1]Sheet1!$D:$H,5,0)</f>
        <v>2020.12</v>
      </c>
      <c r="I131" s="46" t="str">
        <f>VLOOKUP(D131,[1]Sheet1!$D:$I,6,0)</f>
        <v>预计年产值30万，可带动5户贫困户和10户农户增加收入</v>
      </c>
      <c r="J131" s="46" t="str">
        <f>VLOOKUP(D131,[1]Sheet1!$D:$J,7,0)</f>
        <v>是</v>
      </c>
      <c r="K131" s="36" t="str">
        <f>VLOOKUP(D131,[1]Sheet1!$D:$L,9,0)</f>
        <v>武农发〔2020〕59号</v>
      </c>
      <c r="L131" s="74">
        <f t="shared" si="2"/>
        <v>5.5</v>
      </c>
      <c r="M131" s="46"/>
      <c r="N131" s="46">
        <v>5.5</v>
      </c>
      <c r="O131" s="46"/>
      <c r="P131" s="46">
        <v>5.5</v>
      </c>
      <c r="Q131" s="97">
        <f t="shared" si="3"/>
        <v>1</v>
      </c>
      <c r="R131" s="46" t="s">
        <v>29</v>
      </c>
    </row>
    <row r="132" ht="21" spans="1:18">
      <c r="A132" s="25">
        <v>126</v>
      </c>
      <c r="B132" s="26" t="s">
        <v>21</v>
      </c>
      <c r="C132" s="27" t="s">
        <v>340</v>
      </c>
      <c r="D132" s="36" t="s">
        <v>395</v>
      </c>
      <c r="E132" s="30" t="s">
        <v>32</v>
      </c>
      <c r="F132" s="46" t="str">
        <f>VLOOKUP(D132,[1]Sheet1!$D:$F,3,0)</f>
        <v>新建鸡舍200㎡，购买鸡苗2000只。</v>
      </c>
      <c r="G132" s="46" t="str">
        <f>VLOOKUP(D132,[1]Sheet1!$D:$G,4,0)</f>
        <v>2020.3.5</v>
      </c>
      <c r="H132" s="46">
        <f>VLOOKUP(D132,[1]Sheet1!$D:$H,5,0)</f>
        <v>2020.12</v>
      </c>
      <c r="I132" s="46" t="str">
        <f>VLOOKUP(D132,[1]Sheet1!$D:$I,6,0)</f>
        <v>预计每只鸡3-5斤，存活率1800只，可带动2户贫困户增加收入</v>
      </c>
      <c r="J132" s="46" t="str">
        <f>VLOOKUP(D132,[1]Sheet1!$D:$J,7,0)</f>
        <v>是</v>
      </c>
      <c r="K132" s="36" t="str">
        <f>VLOOKUP(D132,[1]Sheet1!$D:$L,9,0)</f>
        <v>武农发〔2020〕59号</v>
      </c>
      <c r="L132" s="74">
        <f t="shared" si="2"/>
        <v>5</v>
      </c>
      <c r="M132" s="46"/>
      <c r="N132" s="46">
        <v>5</v>
      </c>
      <c r="O132" s="46"/>
      <c r="P132" s="46">
        <v>5</v>
      </c>
      <c r="Q132" s="97">
        <f t="shared" si="3"/>
        <v>1</v>
      </c>
      <c r="R132" s="46" t="s">
        <v>29</v>
      </c>
    </row>
    <row r="133" ht="21" spans="1:18">
      <c r="A133" s="25">
        <v>127</v>
      </c>
      <c r="B133" s="26" t="s">
        <v>21</v>
      </c>
      <c r="C133" s="27" t="s">
        <v>340</v>
      </c>
      <c r="D133" s="36" t="s">
        <v>396</v>
      </c>
      <c r="E133" s="30" t="s">
        <v>32</v>
      </c>
      <c r="F133" s="46" t="str">
        <f>VLOOKUP(D133,[1]Sheet1!$D:$F,3,0)</f>
        <v>中药材管护185亩</v>
      </c>
      <c r="G133" s="46" t="str">
        <f>VLOOKUP(D133,[1]Sheet1!$D:$G,4,0)</f>
        <v>2020.3.5</v>
      </c>
      <c r="H133" s="46">
        <f>VLOOKUP(D133,[1]Sheet1!$D:$H,5,0)</f>
        <v>2020.12</v>
      </c>
      <c r="I133" s="46" t="str">
        <f>VLOOKUP(D133,[1]Sheet1!$D:$I,6,0)</f>
        <v>解决劳动力务工2000 个，其中当地2000个，贫困户700个；带动农户增收23户，其中贫困户6户。</v>
      </c>
      <c r="J133" s="46" t="str">
        <f>VLOOKUP(D133,[1]Sheet1!$D:$J,7,0)</f>
        <v>是</v>
      </c>
      <c r="K133" s="36" t="str">
        <f>VLOOKUP(D133,[1]Sheet1!$D:$L,9,0)</f>
        <v>武农发〔2020〕59号</v>
      </c>
      <c r="L133" s="74">
        <f t="shared" si="2"/>
        <v>7.4</v>
      </c>
      <c r="M133" s="46"/>
      <c r="N133" s="46">
        <v>7.4</v>
      </c>
      <c r="O133" s="46"/>
      <c r="P133" s="46">
        <v>7.4</v>
      </c>
      <c r="Q133" s="97">
        <f t="shared" si="3"/>
        <v>1</v>
      </c>
      <c r="R133" s="46" t="s">
        <v>29</v>
      </c>
    </row>
    <row r="134" ht="21" spans="1:18">
      <c r="A134" s="25">
        <v>128</v>
      </c>
      <c r="B134" s="26" t="s">
        <v>21</v>
      </c>
      <c r="C134" s="27" t="s">
        <v>340</v>
      </c>
      <c r="D134" s="36" t="s">
        <v>397</v>
      </c>
      <c r="E134" s="30" t="s">
        <v>32</v>
      </c>
      <c r="F134" s="46" t="str">
        <f>VLOOKUP(D134,[1]Sheet1!$D:$F,3,0)</f>
        <v>购买中蜂100群。</v>
      </c>
      <c r="G134" s="46" t="str">
        <f>VLOOKUP(D134,[1]Sheet1!$D:$G,4,0)</f>
        <v>2020.3.5</v>
      </c>
      <c r="H134" s="46">
        <f>VLOOKUP(D134,[1]Sheet1!$D:$H,5,0)</f>
        <v>2020.12</v>
      </c>
      <c r="I134" s="46" t="str">
        <f>VLOOKUP(D134,[1]Sheet1!$D:$I,6,0)</f>
        <v>预计年产值5万，可带动贫困户2户5人增加收入</v>
      </c>
      <c r="J134" s="46" t="str">
        <f>VLOOKUP(D134,[1]Sheet1!$D:$J,7,0)</f>
        <v>是</v>
      </c>
      <c r="K134" s="36" t="str">
        <f>VLOOKUP(D134,[1]Sheet1!$D:$L,9,0)</f>
        <v>武农发〔2020〕59号</v>
      </c>
      <c r="L134" s="74">
        <f t="shared" si="2"/>
        <v>4.8</v>
      </c>
      <c r="M134" s="46"/>
      <c r="N134" s="46">
        <v>4.8</v>
      </c>
      <c r="O134" s="46"/>
      <c r="P134" s="46">
        <v>4.8</v>
      </c>
      <c r="Q134" s="97">
        <f t="shared" si="3"/>
        <v>1</v>
      </c>
      <c r="R134" s="46" t="s">
        <v>29</v>
      </c>
    </row>
    <row r="135" ht="21" spans="1:18">
      <c r="A135" s="25">
        <v>129</v>
      </c>
      <c r="B135" s="26" t="s">
        <v>21</v>
      </c>
      <c r="C135" s="27" t="s">
        <v>340</v>
      </c>
      <c r="D135" s="36" t="s">
        <v>398</v>
      </c>
      <c r="E135" s="30" t="s">
        <v>32</v>
      </c>
      <c r="F135" s="46" t="str">
        <f>VLOOKUP(D135,[1]Sheet1!$D:$F,3,0)</f>
        <v>1、购买种蜂400群；2、蜂箱400套；3.建生产管理用房60平方米；4.购买排湿机、蜂蜜检测仪各1套；5.培训蜂农50人次。</v>
      </c>
      <c r="G135" s="46" t="str">
        <f>VLOOKUP(D135,[1]Sheet1!$D:$G,4,0)</f>
        <v>2020.3.5</v>
      </c>
      <c r="H135" s="46">
        <f>VLOOKUP(D135,[1]Sheet1!$D:$H,5,0)</f>
        <v>2020.12</v>
      </c>
      <c r="I135" s="46" t="str">
        <f>VLOOKUP(D135,[1]Sheet1!$D:$I,6,0)</f>
        <v>解决劳动力务工1个，其中当地1个，贫困户1个；带动农户增收5户，其中贫困户1户。  </v>
      </c>
      <c r="J135" s="46" t="str">
        <f>VLOOKUP(D135,[1]Sheet1!$D:$J,7,0)</f>
        <v>是</v>
      </c>
      <c r="K135" s="36" t="str">
        <f>VLOOKUP(D135,[1]Sheet1!$D:$L,9,0)</f>
        <v>武农发〔2020〕59号</v>
      </c>
      <c r="L135" s="74">
        <f t="shared" si="2"/>
        <v>19.5</v>
      </c>
      <c r="M135" s="46"/>
      <c r="N135" s="46">
        <v>19.5</v>
      </c>
      <c r="O135" s="46"/>
      <c r="P135" s="46">
        <v>19.5</v>
      </c>
      <c r="Q135" s="97">
        <f t="shared" si="3"/>
        <v>1</v>
      </c>
      <c r="R135" s="46" t="s">
        <v>29</v>
      </c>
    </row>
    <row r="136" ht="21" spans="1:18">
      <c r="A136" s="25">
        <v>130</v>
      </c>
      <c r="B136" s="26" t="s">
        <v>21</v>
      </c>
      <c r="C136" s="27" t="s">
        <v>340</v>
      </c>
      <c r="D136" s="36" t="s">
        <v>399</v>
      </c>
      <c r="E136" s="30" t="s">
        <v>32</v>
      </c>
      <c r="F136" s="46" t="str">
        <f>VLOOKUP(D136,[1]Sheet1!$D:$F,3,0)</f>
        <v>新发展中华蜂50群</v>
      </c>
      <c r="G136" s="46" t="str">
        <f>VLOOKUP(D136,[1]Sheet1!$D:$G,4,0)</f>
        <v>2020.3.5</v>
      </c>
      <c r="H136" s="46">
        <f>VLOOKUP(D136,[1]Sheet1!$D:$H,5,0)</f>
        <v>2020.12</v>
      </c>
      <c r="I136" s="46" t="str">
        <f>VLOOKUP(D136,[1]Sheet1!$D:$I,6,0)</f>
        <v>解决劳动力务工3个，其中当地3个，贫困户3 个；其中贫困户 1户。  　</v>
      </c>
      <c r="J136" s="46" t="str">
        <f>VLOOKUP(D136,[1]Sheet1!$D:$J,7,0)</f>
        <v>是</v>
      </c>
      <c r="K136" s="36" t="str">
        <f>VLOOKUP(D136,[1]Sheet1!$D:$L,9,0)</f>
        <v>武农发〔2020〕59号</v>
      </c>
      <c r="L136" s="74">
        <f t="shared" ref="L136:L199" si="4">M136+N136+O136</f>
        <v>2</v>
      </c>
      <c r="M136" s="46"/>
      <c r="N136" s="46">
        <v>2</v>
      </c>
      <c r="O136" s="46"/>
      <c r="P136" s="46">
        <v>2</v>
      </c>
      <c r="Q136" s="97">
        <f t="shared" ref="Q136:Q199" si="5">P136/L136</f>
        <v>1</v>
      </c>
      <c r="R136" s="46" t="s">
        <v>29</v>
      </c>
    </row>
    <row r="137" ht="21" spans="1:18">
      <c r="A137" s="25">
        <v>131</v>
      </c>
      <c r="B137" s="26" t="s">
        <v>21</v>
      </c>
      <c r="C137" s="27" t="s">
        <v>340</v>
      </c>
      <c r="D137" s="36" t="s">
        <v>400</v>
      </c>
      <c r="E137" s="30" t="s">
        <v>32</v>
      </c>
      <c r="F137" s="46" t="str">
        <f>VLOOKUP(D137,[1]Sheet1!$D:$F,3,0)</f>
        <v>茶叶管护200亩</v>
      </c>
      <c r="G137" s="46" t="str">
        <f>VLOOKUP(D137,[1]Sheet1!$D:$G,4,0)</f>
        <v>2020.3.5</v>
      </c>
      <c r="H137" s="46">
        <f>VLOOKUP(D137,[1]Sheet1!$D:$H,5,0)</f>
        <v>2020.12</v>
      </c>
      <c r="I137" s="46" t="str">
        <f>VLOOKUP(D137,[1]Sheet1!$D:$I,6,0)</f>
        <v>带动5户贫困户和20户农户增收</v>
      </c>
      <c r="J137" s="46" t="str">
        <f>VLOOKUP(D137,[1]Sheet1!$D:$J,7,0)</f>
        <v>是</v>
      </c>
      <c r="K137" s="36" t="str">
        <f>VLOOKUP(D137,[1]Sheet1!$D:$L,9,0)</f>
        <v>武农发〔2020〕59号</v>
      </c>
      <c r="L137" s="74">
        <f t="shared" si="4"/>
        <v>10</v>
      </c>
      <c r="M137" s="46"/>
      <c r="N137" s="46">
        <v>10</v>
      </c>
      <c r="O137" s="46"/>
      <c r="P137" s="46">
        <v>10</v>
      </c>
      <c r="Q137" s="97">
        <f t="shared" si="5"/>
        <v>1</v>
      </c>
      <c r="R137" s="46" t="s">
        <v>29</v>
      </c>
    </row>
    <row r="138" ht="21" spans="1:18">
      <c r="A138" s="25">
        <v>132</v>
      </c>
      <c r="B138" s="26" t="s">
        <v>21</v>
      </c>
      <c r="C138" s="27" t="s">
        <v>340</v>
      </c>
      <c r="D138" s="36" t="s">
        <v>401</v>
      </c>
      <c r="E138" s="30" t="s">
        <v>32</v>
      </c>
      <c r="F138" s="46" t="str">
        <f>VLOOKUP(D138,[1]Sheet1!$D:$F,3,0)</f>
        <v>1.鸡圈建设300平方米；2.鸡圈栏建设1000米；作业便道600米；3.幼鸡引进2000只；4.监控设备实施设备3套</v>
      </c>
      <c r="G138" s="46" t="str">
        <f>VLOOKUP(D138,[1]Sheet1!$D:$G,4,0)</f>
        <v>2020.3.5</v>
      </c>
      <c r="H138" s="46">
        <f>VLOOKUP(D138,[1]Sheet1!$D:$H,5,0)</f>
        <v>2020.12</v>
      </c>
      <c r="I138" s="46" t="str">
        <f>VLOOKUP(D138,[1]Sheet1!$D:$I,6,0)</f>
        <v>预计每只鸡3-5斤，存活率1600只，可带动1户贫困户增加收入</v>
      </c>
      <c r="J138" s="46" t="str">
        <f>VLOOKUP(D138,[1]Sheet1!$D:$J,7,0)</f>
        <v>是</v>
      </c>
      <c r="K138" s="36" t="str">
        <f>VLOOKUP(D138,[1]Sheet1!$D:$L,9,0)</f>
        <v>武农发〔2020〕59号</v>
      </c>
      <c r="L138" s="74">
        <f t="shared" si="4"/>
        <v>10</v>
      </c>
      <c r="M138" s="46"/>
      <c r="N138" s="46">
        <v>10</v>
      </c>
      <c r="O138" s="46"/>
      <c r="P138" s="46">
        <v>10</v>
      </c>
      <c r="Q138" s="97">
        <f t="shared" si="5"/>
        <v>1</v>
      </c>
      <c r="R138" s="46" t="s">
        <v>29</v>
      </c>
    </row>
    <row r="139" ht="21" spans="1:18">
      <c r="A139" s="25">
        <v>133</v>
      </c>
      <c r="B139" s="26" t="s">
        <v>21</v>
      </c>
      <c r="C139" s="27" t="s">
        <v>340</v>
      </c>
      <c r="D139" s="36" t="s">
        <v>402</v>
      </c>
      <c r="E139" s="30" t="s">
        <v>32</v>
      </c>
      <c r="F139" s="46" t="str">
        <f>VLOOKUP(D139,[1]Sheet1!$D:$F,3,0)</f>
        <v>甜柿采摘管护200亩</v>
      </c>
      <c r="G139" s="46" t="str">
        <f>VLOOKUP(D139,[1]Sheet1!$D:$G,4,0)</f>
        <v>2020.3.5</v>
      </c>
      <c r="H139" s="46">
        <f>VLOOKUP(D139,[1]Sheet1!$D:$H,5,0)</f>
        <v>2020.12</v>
      </c>
      <c r="I139" s="46" t="str">
        <f>VLOOKUP(D139,[1]Sheet1!$D:$I,6,0)</f>
        <v>达到年产值20万元，带动9户贫困户和45户农户增收</v>
      </c>
      <c r="J139" s="46" t="str">
        <f>VLOOKUP(D139,[1]Sheet1!$D:$J,7,0)</f>
        <v>是</v>
      </c>
      <c r="K139" s="36" t="str">
        <f>VLOOKUP(D139,[1]Sheet1!$D:$L,9,0)</f>
        <v>武农发〔2020〕59号</v>
      </c>
      <c r="L139" s="74">
        <f t="shared" si="4"/>
        <v>6</v>
      </c>
      <c r="M139" s="46"/>
      <c r="N139" s="46">
        <v>6</v>
      </c>
      <c r="O139" s="46"/>
      <c r="P139" s="46">
        <v>6</v>
      </c>
      <c r="Q139" s="97">
        <f t="shared" si="5"/>
        <v>1</v>
      </c>
      <c r="R139" s="46" t="s">
        <v>29</v>
      </c>
    </row>
    <row r="140" ht="21" spans="1:18">
      <c r="A140" s="25">
        <v>134</v>
      </c>
      <c r="B140" s="26" t="s">
        <v>21</v>
      </c>
      <c r="C140" s="27" t="s">
        <v>340</v>
      </c>
      <c r="D140" s="36" t="s">
        <v>403</v>
      </c>
      <c r="E140" s="30" t="s">
        <v>32</v>
      </c>
      <c r="F140" s="46" t="str">
        <f>VLOOKUP(D140,[1]Sheet1!$D:$F,3,0)</f>
        <v>新建羊舍180㎡，购买羊50只。</v>
      </c>
      <c r="G140" s="46" t="str">
        <f>VLOOKUP(D140,[1]Sheet1!$D:$G,4,0)</f>
        <v>2020.3.5</v>
      </c>
      <c r="H140" s="46">
        <f>VLOOKUP(D140,[1]Sheet1!$D:$H,5,0)</f>
        <v>2020.12</v>
      </c>
      <c r="I140" s="46" t="str">
        <f>VLOOKUP(D140,[1]Sheet1!$D:$I,6,0)</f>
        <v>建设投产后可实现利润2.5万元，带动2户贫困户</v>
      </c>
      <c r="J140" s="46" t="str">
        <f>VLOOKUP(D140,[1]Sheet1!$D:$J,7,0)</f>
        <v>是</v>
      </c>
      <c r="K140" s="36" t="str">
        <f>VLOOKUP(D140,[1]Sheet1!$D:$L,9,0)</f>
        <v>武农发〔2020〕59号</v>
      </c>
      <c r="L140" s="74">
        <f t="shared" si="4"/>
        <v>8.3</v>
      </c>
      <c r="M140" s="46"/>
      <c r="N140" s="46">
        <v>8.3</v>
      </c>
      <c r="O140" s="46"/>
      <c r="P140" s="46">
        <v>8.3</v>
      </c>
      <c r="Q140" s="97">
        <f t="shared" si="5"/>
        <v>1</v>
      </c>
      <c r="R140" s="46" t="s">
        <v>29</v>
      </c>
    </row>
    <row r="141" ht="21" spans="1:18">
      <c r="A141" s="25">
        <v>135</v>
      </c>
      <c r="B141" s="26" t="s">
        <v>21</v>
      </c>
      <c r="C141" s="27" t="s">
        <v>340</v>
      </c>
      <c r="D141" s="36" t="s">
        <v>404</v>
      </c>
      <c r="E141" s="30" t="s">
        <v>32</v>
      </c>
      <c r="F141" s="46" t="str">
        <f>VLOOKUP(D141,[1]Sheet1!$D:$F,3,0)</f>
        <v>管护银杏520亩</v>
      </c>
      <c r="G141" s="46" t="str">
        <f>VLOOKUP(D141,[1]Sheet1!$D:$G,4,0)</f>
        <v>2020.3.5</v>
      </c>
      <c r="H141" s="46">
        <f>VLOOKUP(D141,[1]Sheet1!$D:$H,5,0)</f>
        <v>2020.12</v>
      </c>
      <c r="I141" s="46" t="str">
        <f>VLOOKUP(D141,[1]Sheet1!$D:$I,6,0)</f>
        <v>带动53户贫困户和112户农户增加收入</v>
      </c>
      <c r="J141" s="46" t="str">
        <f>VLOOKUP(D141,[1]Sheet1!$D:$J,7,0)</f>
        <v>是</v>
      </c>
      <c r="K141" s="36" t="str">
        <f>VLOOKUP(D141,[1]Sheet1!$D:$L,9,0)</f>
        <v>武农发〔2020〕59号</v>
      </c>
      <c r="L141" s="74">
        <f t="shared" si="4"/>
        <v>26</v>
      </c>
      <c r="M141" s="46"/>
      <c r="N141" s="46">
        <v>26</v>
      </c>
      <c r="O141" s="46"/>
      <c r="P141" s="46">
        <v>26</v>
      </c>
      <c r="Q141" s="97">
        <f t="shared" si="5"/>
        <v>1</v>
      </c>
      <c r="R141" s="46" t="s">
        <v>29</v>
      </c>
    </row>
    <row r="142" ht="21" spans="1:18">
      <c r="A142" s="25">
        <v>136</v>
      </c>
      <c r="B142" s="26" t="s">
        <v>21</v>
      </c>
      <c r="C142" s="27" t="s">
        <v>340</v>
      </c>
      <c r="D142" s="36" t="s">
        <v>405</v>
      </c>
      <c r="E142" s="30" t="s">
        <v>32</v>
      </c>
      <c r="F142" s="46" t="str">
        <f>VLOOKUP(D142,[1]Sheet1!$D:$F,3,0)</f>
        <v>对366户发展种养殖业贫困户进行产业补助，具体的内容需等验收后确定。</v>
      </c>
      <c r="G142" s="46" t="str">
        <f>VLOOKUP(D142,[1]Sheet1!$D:$G,4,0)</f>
        <v>2020.3.5</v>
      </c>
      <c r="H142" s="46">
        <f>VLOOKUP(D142,[1]Sheet1!$D:$H,5,0)</f>
        <v>2020.12</v>
      </c>
      <c r="I142" s="46" t="str">
        <f>VLOOKUP(D142,[1]Sheet1!$D:$I,6,0)</f>
        <v>按照产业扶持办法补助标准对贫困户发展产业进行分类补助，可使受益人口在产业发展方面户均增收3000元</v>
      </c>
      <c r="J142" s="46" t="str">
        <f>VLOOKUP(D142,[1]Sheet1!$D:$J,7,0)</f>
        <v>是</v>
      </c>
      <c r="K142" s="36" t="str">
        <f>VLOOKUP(D142,[1]Sheet1!$D:$L,9,0)</f>
        <v>武农发〔2020〕59号</v>
      </c>
      <c r="L142" s="74">
        <f t="shared" si="4"/>
        <v>50</v>
      </c>
      <c r="M142" s="46"/>
      <c r="N142" s="46">
        <v>50</v>
      </c>
      <c r="O142" s="46"/>
      <c r="P142" s="46">
        <v>49.77</v>
      </c>
      <c r="Q142" s="97">
        <f t="shared" si="5"/>
        <v>0.9954</v>
      </c>
      <c r="R142" s="46" t="s">
        <v>29</v>
      </c>
    </row>
    <row r="143" ht="21" spans="1:18">
      <c r="A143" s="25">
        <v>137</v>
      </c>
      <c r="B143" s="26" t="s">
        <v>21</v>
      </c>
      <c r="C143" s="27" t="s">
        <v>340</v>
      </c>
      <c r="D143" s="36" t="s">
        <v>406</v>
      </c>
      <c r="E143" s="30" t="s">
        <v>32</v>
      </c>
      <c r="F143" s="46" t="str">
        <f>VLOOKUP(D143,[1]Sheet1!$D:$F,3,0)</f>
        <v>管理茶叶120亩</v>
      </c>
      <c r="G143" s="46" t="str">
        <f>VLOOKUP(D143,[1]Sheet1!$D:$G,4,0)</f>
        <v>2020.3.5</v>
      </c>
      <c r="H143" s="46">
        <f>VLOOKUP(D143,[1]Sheet1!$D:$H,5,0)</f>
        <v>2020.12</v>
      </c>
      <c r="I143" s="46" t="str">
        <f>VLOOKUP(D143,[1]Sheet1!$D:$I,6,0)</f>
        <v>直接受益人数5人，其中贫困人口5人</v>
      </c>
      <c r="J143" s="46" t="str">
        <f>VLOOKUP(D143,[1]Sheet1!$D:$J,7,0)</f>
        <v>是</v>
      </c>
      <c r="K143" s="36" t="str">
        <f>VLOOKUP(D143,[1]Sheet1!$D:$L,9,0)</f>
        <v>武农发〔2020〕59号</v>
      </c>
      <c r="L143" s="74">
        <f t="shared" si="4"/>
        <v>6</v>
      </c>
      <c r="M143" s="46"/>
      <c r="N143" s="46">
        <v>6</v>
      </c>
      <c r="O143" s="46"/>
      <c r="P143" s="46">
        <v>6</v>
      </c>
      <c r="Q143" s="97">
        <f t="shared" si="5"/>
        <v>1</v>
      </c>
      <c r="R143" s="46" t="s">
        <v>29</v>
      </c>
    </row>
    <row r="144" ht="21" spans="1:18">
      <c r="A144" s="25">
        <v>138</v>
      </c>
      <c r="B144" s="26" t="s">
        <v>21</v>
      </c>
      <c r="C144" s="27" t="s">
        <v>340</v>
      </c>
      <c r="D144" s="36" t="s">
        <v>407</v>
      </c>
      <c r="E144" s="30" t="s">
        <v>32</v>
      </c>
      <c r="F144" s="46" t="str">
        <f>VLOOKUP(D144,[1]Sheet1!$D:$F,3,0)</f>
        <v>种植高山蔬菜200亩</v>
      </c>
      <c r="G144" s="46" t="str">
        <f>VLOOKUP(D144,[1]Sheet1!$D:$G,4,0)</f>
        <v>2020.3.5</v>
      </c>
      <c r="H144" s="46">
        <f>VLOOKUP(D144,[1]Sheet1!$D:$H,5,0)</f>
        <v>2020.12</v>
      </c>
      <c r="I144" s="46" t="str">
        <f>VLOOKUP(D144,[1]Sheet1!$D:$I,6,0)</f>
        <v>解决劳动力务工1000个，其中当地1000个，贫困户100个；带动农户增收30户，其中贫困户5人</v>
      </c>
      <c r="J144" s="46" t="str">
        <f>VLOOKUP(D144,[1]Sheet1!$D:$J,7,0)</f>
        <v>是</v>
      </c>
      <c r="K144" s="36" t="str">
        <f>VLOOKUP(D144,[1]Sheet1!$D:$L,9,0)</f>
        <v>武农发〔2020〕59号</v>
      </c>
      <c r="L144" s="74">
        <f t="shared" si="4"/>
        <v>6</v>
      </c>
      <c r="M144" s="46"/>
      <c r="N144" s="46">
        <v>6</v>
      </c>
      <c r="O144" s="46"/>
      <c r="P144" s="46">
        <v>3.315</v>
      </c>
      <c r="Q144" s="97">
        <f t="shared" si="5"/>
        <v>0.5525</v>
      </c>
      <c r="R144" s="46" t="s">
        <v>29</v>
      </c>
    </row>
    <row r="145" ht="21" spans="1:18">
      <c r="A145" s="25">
        <v>139</v>
      </c>
      <c r="B145" s="26" t="s">
        <v>21</v>
      </c>
      <c r="C145" s="27" t="s">
        <v>340</v>
      </c>
      <c r="D145" s="36" t="s">
        <v>408</v>
      </c>
      <c r="E145" s="30" t="s">
        <v>32</v>
      </c>
      <c r="F145" s="46" t="str">
        <f>VLOOKUP(D145,[1]Sheet1!$D:$F,3,0)</f>
        <v>管护柚子160亩，油常50亩，大桥80亩，堡兴30亩</v>
      </c>
      <c r="G145" s="46" t="str">
        <f>VLOOKUP(D145,[1]Sheet1!$D:$G,4,0)</f>
        <v>2020.3.5</v>
      </c>
      <c r="H145" s="46">
        <f>VLOOKUP(D145,[1]Sheet1!$D:$H,5,0)</f>
        <v>2020.12</v>
      </c>
      <c r="I145" s="46" t="str">
        <f>VLOOKUP(D145,[1]Sheet1!$D:$I,6,0)</f>
        <v>投产后产值20万元，解决劳动力务工300 个，其中当地300个，贫困户80 个；带动农户增收360户，其中贫困户 60户。</v>
      </c>
      <c r="J145" s="46" t="str">
        <f>VLOOKUP(D145,[1]Sheet1!$D:$J,7,0)</f>
        <v>是</v>
      </c>
      <c r="K145" s="36" t="str">
        <f>VLOOKUP(D145,[1]Sheet1!$D:$L,9,0)</f>
        <v>武农发〔2020〕59号</v>
      </c>
      <c r="L145" s="74">
        <f t="shared" si="4"/>
        <v>4.8</v>
      </c>
      <c r="M145" s="46"/>
      <c r="N145" s="46">
        <v>4.8</v>
      </c>
      <c r="O145" s="46"/>
      <c r="P145" s="46">
        <v>4.8</v>
      </c>
      <c r="Q145" s="97">
        <f t="shared" si="5"/>
        <v>1</v>
      </c>
      <c r="R145" s="46" t="s">
        <v>29</v>
      </c>
    </row>
    <row r="146" ht="21" spans="1:18">
      <c r="A146" s="25">
        <v>140</v>
      </c>
      <c r="B146" s="26" t="s">
        <v>21</v>
      </c>
      <c r="C146" s="27" t="s">
        <v>340</v>
      </c>
      <c r="D146" s="36" t="s">
        <v>409</v>
      </c>
      <c r="E146" s="30" t="s">
        <v>32</v>
      </c>
      <c r="F146" s="46" t="str">
        <f>VLOOKUP(D146,[1]Sheet1!$D:$F,3,0)</f>
        <v>种植50亩黄精</v>
      </c>
      <c r="G146" s="46" t="str">
        <f>VLOOKUP(D146,[1]Sheet1!$D:$G,4,0)</f>
        <v>2020.3.5</v>
      </c>
      <c r="H146" s="46">
        <f>VLOOKUP(D146,[1]Sheet1!$D:$H,5,0)</f>
        <v>2020.12</v>
      </c>
      <c r="I146" s="46" t="str">
        <f>VLOOKUP(D146,[1]Sheet1!$D:$I,6,0)</f>
        <v>种植50亩黄精，所产黄精品质优良；预计待产品销售后能实现产值300余万元；解决劳动力务工2000 个，其中当地2000个，贫困户700个；带动农户增收23户，其中贫困户6户。</v>
      </c>
      <c r="J146" s="46" t="str">
        <f>VLOOKUP(D146,[1]Sheet1!$D:$J,7,0)</f>
        <v>是</v>
      </c>
      <c r="K146" s="36" t="str">
        <f>VLOOKUP(D146,[1]Sheet1!$D:$L,9,0)</f>
        <v>武农发〔2020〕59号</v>
      </c>
      <c r="L146" s="74">
        <f t="shared" si="4"/>
        <v>12.5</v>
      </c>
      <c r="M146" s="46"/>
      <c r="N146" s="46">
        <v>12.5</v>
      </c>
      <c r="O146" s="46"/>
      <c r="P146" s="46">
        <v>12.5</v>
      </c>
      <c r="Q146" s="97">
        <f t="shared" si="5"/>
        <v>1</v>
      </c>
      <c r="R146" s="46" t="s">
        <v>29</v>
      </c>
    </row>
    <row r="147" ht="21" spans="1:18">
      <c r="A147" s="25">
        <v>141</v>
      </c>
      <c r="B147" s="26" t="s">
        <v>21</v>
      </c>
      <c r="C147" s="27" t="s">
        <v>340</v>
      </c>
      <c r="D147" s="36" t="s">
        <v>410</v>
      </c>
      <c r="E147" s="30" t="s">
        <v>32</v>
      </c>
      <c r="F147" s="46" t="str">
        <f>VLOOKUP(D147,[1]Sheet1!$D:$F,3,0)</f>
        <v>管护花椒400亩</v>
      </c>
      <c r="G147" s="46" t="str">
        <f>VLOOKUP(D147,[1]Sheet1!$D:$G,4,0)</f>
        <v>2020.3.5</v>
      </c>
      <c r="H147" s="46">
        <f>VLOOKUP(D147,[1]Sheet1!$D:$H,5,0)</f>
        <v>2020.12</v>
      </c>
      <c r="I147" s="46" t="str">
        <f>VLOOKUP(D147,[1]Sheet1!$D:$I,6,0)</f>
        <v>解决当地劳动力10人，其中贫困户5人务工</v>
      </c>
      <c r="J147" s="46" t="str">
        <f>VLOOKUP(D147,[1]Sheet1!$D:$J,7,0)</f>
        <v>是</v>
      </c>
      <c r="K147" s="36" t="str">
        <f>VLOOKUP(D147,[1]Sheet1!$D:$L,9,0)</f>
        <v>武农发〔2020〕59号</v>
      </c>
      <c r="L147" s="74">
        <f t="shared" si="4"/>
        <v>12</v>
      </c>
      <c r="M147" s="46"/>
      <c r="N147" s="46">
        <v>12</v>
      </c>
      <c r="O147" s="46"/>
      <c r="P147" s="46">
        <v>7.086</v>
      </c>
      <c r="Q147" s="97">
        <f t="shared" si="5"/>
        <v>0.5905</v>
      </c>
      <c r="R147" s="46" t="s">
        <v>29</v>
      </c>
    </row>
    <row r="148" ht="21" spans="1:18">
      <c r="A148" s="25">
        <v>142</v>
      </c>
      <c r="B148" s="26" t="s">
        <v>21</v>
      </c>
      <c r="C148" s="27" t="s">
        <v>340</v>
      </c>
      <c r="D148" s="36" t="s">
        <v>411</v>
      </c>
      <c r="E148" s="30" t="s">
        <v>32</v>
      </c>
      <c r="F148" s="46" t="str">
        <f>VLOOKUP(D148,[1]Sheet1!$D:$F,3,0)</f>
        <v>稻田养殖28亩。</v>
      </c>
      <c r="G148" s="46" t="str">
        <f>VLOOKUP(D148,[1]Sheet1!$D:$G,4,0)</f>
        <v>2020.3.5</v>
      </c>
      <c r="H148" s="46">
        <f>VLOOKUP(D148,[1]Sheet1!$D:$H,5,0)</f>
        <v>2020.12</v>
      </c>
      <c r="I148" s="46" t="str">
        <f>VLOOKUP(D148,[1]Sheet1!$D:$I,6,0)</f>
        <v>解决劳动力务工5 个，其中当地5个，贫困户2  个；带动农户增收   4 户，其中贫困户   2户。  　</v>
      </c>
      <c r="J148" s="46" t="str">
        <f>VLOOKUP(D148,[1]Sheet1!$D:$J,7,0)</f>
        <v>是</v>
      </c>
      <c r="K148" s="36" t="str">
        <f>VLOOKUP(D148,[1]Sheet1!$D:$L,9,0)</f>
        <v>武农发〔2020〕59号</v>
      </c>
      <c r="L148" s="74">
        <f t="shared" si="4"/>
        <v>1.4</v>
      </c>
      <c r="M148" s="46"/>
      <c r="N148" s="46">
        <v>1.4</v>
      </c>
      <c r="O148" s="46"/>
      <c r="P148" s="46">
        <v>1.4</v>
      </c>
      <c r="Q148" s="97">
        <f t="shared" si="5"/>
        <v>1</v>
      </c>
      <c r="R148" s="46" t="s">
        <v>29</v>
      </c>
    </row>
    <row r="149" ht="21" spans="1:18">
      <c r="A149" s="25">
        <v>143</v>
      </c>
      <c r="B149" s="26" t="s">
        <v>21</v>
      </c>
      <c r="C149" s="27" t="s">
        <v>340</v>
      </c>
      <c r="D149" s="36" t="s">
        <v>412</v>
      </c>
      <c r="E149" s="30" t="s">
        <v>32</v>
      </c>
      <c r="F149" s="46" t="str">
        <f>VLOOKUP(D149,[1]Sheet1!$D:$F,3,0)</f>
        <v>建设高标准蔬菜大棚40亩</v>
      </c>
      <c r="G149" s="46" t="str">
        <f>VLOOKUP(D149,[1]Sheet1!$D:$G,4,0)</f>
        <v>2020.3.5</v>
      </c>
      <c r="H149" s="46">
        <f>VLOOKUP(D149,[1]Sheet1!$D:$H,5,0)</f>
        <v>2020.12</v>
      </c>
      <c r="I149" s="46" t="str">
        <f>VLOOKUP(D149,[1]Sheet1!$D:$I,6,0)</f>
        <v>解决劳动力务工  18   个，其中当地  17   个，贫困户  15   个；带动农户增收  17   户</v>
      </c>
      <c r="J149" s="46" t="str">
        <f>VLOOKUP(D149,[1]Sheet1!$D:$J,7,0)</f>
        <v>是</v>
      </c>
      <c r="K149" s="36" t="str">
        <f>VLOOKUP(D149,[1]Sheet1!$D:$L,9,0)</f>
        <v>武农发〔2020〕59号</v>
      </c>
      <c r="L149" s="74">
        <f t="shared" si="4"/>
        <v>6</v>
      </c>
      <c r="M149" s="46"/>
      <c r="N149" s="46">
        <v>6</v>
      </c>
      <c r="O149" s="46"/>
      <c r="P149" s="46">
        <v>6</v>
      </c>
      <c r="Q149" s="97">
        <f t="shared" si="5"/>
        <v>1</v>
      </c>
      <c r="R149" s="46" t="s">
        <v>29</v>
      </c>
    </row>
    <row r="150" ht="21" spans="1:18">
      <c r="A150" s="25">
        <v>144</v>
      </c>
      <c r="B150" s="26" t="s">
        <v>21</v>
      </c>
      <c r="C150" s="27" t="s">
        <v>340</v>
      </c>
      <c r="D150" s="36" t="s">
        <v>413</v>
      </c>
      <c r="E150" s="30" t="s">
        <v>32</v>
      </c>
      <c r="F150" s="46" t="str">
        <f>VLOOKUP(D150,[1]Sheet1!$D:$F,3,0)</f>
        <v>建成建好葡萄丫高山蔬菜产业园100亩，种植糯包谷、马铃薯、四季豆、甘蓝菜等高山蔬菜品种。</v>
      </c>
      <c r="G150" s="46" t="str">
        <f>VLOOKUP(D150,[1]Sheet1!$D:$G,4,0)</f>
        <v>2020.3.3</v>
      </c>
      <c r="H150" s="46">
        <f>VLOOKUP(D150,[1]Sheet1!$D:$H,5,0)</f>
        <v>2020.12</v>
      </c>
      <c r="I150" s="46" t="str">
        <f>VLOOKUP(D150,[1]Sheet1!$D:$I,6,0)</f>
        <v>该项目建设投产后村集体经济预计增加收入4万元，带动贫困户5户，户均增收4000元。</v>
      </c>
      <c r="J150" s="46" t="str">
        <f>VLOOKUP(D150,[1]Sheet1!$D:$J,7,0)</f>
        <v>是</v>
      </c>
      <c r="K150" s="36" t="str">
        <f>VLOOKUP(D150,[1]Sheet1!$D:$L,9,0)</f>
        <v>武农发〔2020〕28号</v>
      </c>
      <c r="L150" s="74">
        <f t="shared" si="4"/>
        <v>12</v>
      </c>
      <c r="M150" s="46"/>
      <c r="N150" s="46"/>
      <c r="O150" s="46">
        <v>12</v>
      </c>
      <c r="P150" s="46">
        <v>12</v>
      </c>
      <c r="Q150" s="97">
        <f t="shared" si="5"/>
        <v>1</v>
      </c>
      <c r="R150" s="46" t="s">
        <v>29</v>
      </c>
    </row>
    <row r="151" ht="31.5" spans="1:18">
      <c r="A151" s="25">
        <v>145</v>
      </c>
      <c r="B151" s="26" t="s">
        <v>21</v>
      </c>
      <c r="C151" s="27" t="s">
        <v>340</v>
      </c>
      <c r="D151" s="104" t="s">
        <v>414</v>
      </c>
      <c r="E151" s="29" t="s">
        <v>24</v>
      </c>
      <c r="F151" s="46" t="str">
        <f>VLOOKUP(D151,[1]Sheet1!$D:$F,3,0)</f>
        <v>公路挡土墙315立方米，混凝土路面长130米、宽5.5米、厚20厘米，停车位碎石路面58立方米。</v>
      </c>
      <c r="G151" s="46" t="str">
        <f>VLOOKUP(D151,[1]Sheet1!$D:$G,4,0)</f>
        <v>2020.6.19</v>
      </c>
      <c r="H151" s="46">
        <f>VLOOKUP(D151,[1]Sheet1!$D:$H,5,0)</f>
        <v>2020.12</v>
      </c>
      <c r="I151" s="46" t="str">
        <f>VLOOKUP(D151,[1]Sheet1!$D:$I,6,0)</f>
        <v>方便全体村民共345户1328人办事，其中建档立卡贫困户65户264人。提升为民服务的能力和游客接待能力，促进民族文化宣传。</v>
      </c>
      <c r="J151" s="46" t="str">
        <f>VLOOKUP(D151,[1]Sheet1!$D:$J,7,0)</f>
        <v>是</v>
      </c>
      <c r="K151" s="36" t="str">
        <f>VLOOKUP(D151,[1]Sheet1!$D:$L,9,0)</f>
        <v>武隆民宗委发﹝2020﹞6号</v>
      </c>
      <c r="L151" s="74">
        <f t="shared" si="4"/>
        <v>30</v>
      </c>
      <c r="M151" s="46"/>
      <c r="N151" s="46">
        <v>30</v>
      </c>
      <c r="O151" s="46"/>
      <c r="P151" s="46">
        <v>27</v>
      </c>
      <c r="Q151" s="97">
        <f t="shared" si="5"/>
        <v>0.9</v>
      </c>
      <c r="R151" s="46" t="s">
        <v>29</v>
      </c>
    </row>
    <row r="152" ht="31.5" spans="1:18">
      <c r="A152" s="25">
        <v>146</v>
      </c>
      <c r="B152" s="26" t="s">
        <v>21</v>
      </c>
      <c r="C152" s="27" t="s">
        <v>340</v>
      </c>
      <c r="D152" s="36" t="s">
        <v>415</v>
      </c>
      <c r="E152" s="30" t="s">
        <v>70</v>
      </c>
      <c r="F152" s="46" t="str">
        <f>VLOOKUP(D152,[1]Sheet1!$D:$F,3,0)</f>
        <v>用于进一步做好防汛救灾中精准扶贫工作，贫困户住房保障和饮水安全保障修复等灾后重建经费</v>
      </c>
      <c r="G152" s="46" t="str">
        <f>VLOOKUP(D152,[1]Sheet1!$D:$G,4,0)</f>
        <v>2020.9.4</v>
      </c>
      <c r="H152" s="46">
        <f>VLOOKUP(D152,[1]Sheet1!$D:$H,5,0)</f>
        <v>2020.12</v>
      </c>
      <c r="I152" s="46" t="str">
        <f>VLOOKUP(D152,[1]Sheet1!$D:$I,6,0)</f>
        <v>解决受灾贫困户住房和饮水安全</v>
      </c>
      <c r="J152" s="46" t="str">
        <f>VLOOKUP(D152,[1]Sheet1!$D:$J,7,0)</f>
        <v>是</v>
      </c>
      <c r="K152" s="36" t="str">
        <f>VLOOKUP(D152,[1]Sheet1!$D:$L,9,0)</f>
        <v>武隆扶贫办发﹝2020﹞58号</v>
      </c>
      <c r="L152" s="74">
        <f t="shared" si="4"/>
        <v>5</v>
      </c>
      <c r="M152" s="74">
        <v>5</v>
      </c>
      <c r="N152" s="46"/>
      <c r="O152" s="46"/>
      <c r="P152" s="46">
        <v>5</v>
      </c>
      <c r="Q152" s="97">
        <f t="shared" si="5"/>
        <v>1</v>
      </c>
      <c r="R152" s="46" t="s">
        <v>29</v>
      </c>
    </row>
    <row r="153" ht="31.5" spans="1:18">
      <c r="A153" s="25">
        <v>147</v>
      </c>
      <c r="B153" s="26" t="s">
        <v>21</v>
      </c>
      <c r="C153" s="27" t="s">
        <v>340</v>
      </c>
      <c r="D153" s="36" t="s">
        <v>416</v>
      </c>
      <c r="E153" s="30" t="s">
        <v>32</v>
      </c>
      <c r="F153" s="46" t="str">
        <f>VLOOKUP(D153,[1]Sheet1!$D:$F,3,0)</f>
        <v>种植高标准蔬菜大棚30亩；安装供水管网4300米，其中，φ50水管1100m、φ32水管1000m、φ25水管2200m。</v>
      </c>
      <c r="G153" s="46" t="str">
        <f>VLOOKUP(D153,[1]Sheet1!$D:$G,4,0)</f>
        <v>2020.10.21</v>
      </c>
      <c r="H153" s="46">
        <f>VLOOKUP(D153,[1]Sheet1!$D:$H,5,0)</f>
        <v>2020.12</v>
      </c>
      <c r="I153" s="46" t="str">
        <f>VLOOKUP(D153,[1]Sheet1!$D:$I,6,0)</f>
        <v>解决劳动力务工4个，其中贫困户2个；带动农户增收21户，其中贫困户6户。</v>
      </c>
      <c r="J153" s="46" t="str">
        <f>VLOOKUP(D153,[1]Sheet1!$D:$J,7,0)</f>
        <v>是</v>
      </c>
      <c r="K153" s="36" t="str">
        <f>VLOOKUP(D153,[1]Sheet1!$D:$L,9,0)</f>
        <v>武农发﹝2020﹞117号</v>
      </c>
      <c r="L153" s="74">
        <f t="shared" si="4"/>
        <v>7.5</v>
      </c>
      <c r="M153" s="46"/>
      <c r="N153" s="46">
        <v>7.5</v>
      </c>
      <c r="O153" s="46"/>
      <c r="P153" s="46">
        <v>7.5</v>
      </c>
      <c r="Q153" s="97">
        <f t="shared" si="5"/>
        <v>1</v>
      </c>
      <c r="R153" s="46" t="s">
        <v>29</v>
      </c>
    </row>
    <row r="154" ht="31.5" spans="1:18">
      <c r="A154" s="25">
        <v>148</v>
      </c>
      <c r="B154" s="26" t="s">
        <v>21</v>
      </c>
      <c r="C154" s="27" t="s">
        <v>340</v>
      </c>
      <c r="D154" s="36" t="s">
        <v>417</v>
      </c>
      <c r="E154" s="30" t="s">
        <v>32</v>
      </c>
      <c r="F154" s="46" t="str">
        <f>VLOOKUP(D154,[1]Sheet1!$D:$F,3,0)</f>
        <v>硬化人行便道10.9公里</v>
      </c>
      <c r="G154" s="46" t="str">
        <f>VLOOKUP(D154,[1]Sheet1!$D:$G,4,0)</f>
        <v>2020.10.21</v>
      </c>
      <c r="H154" s="46">
        <f>VLOOKUP(D154,[1]Sheet1!$D:$H,5,0)</f>
        <v>2020.12</v>
      </c>
      <c r="I154" s="46" t="str">
        <f>VLOOKUP(D154,[1]Sheet1!$D:$I,6,0)</f>
        <v>解决劳动力务工25个，其中贫困户5个；带动农户增收25户，其中贫困户5户。  　</v>
      </c>
      <c r="J154" s="46" t="str">
        <f>VLOOKUP(D154,[1]Sheet1!$D:$J,7,0)</f>
        <v>是</v>
      </c>
      <c r="K154" s="36" t="str">
        <f>VLOOKUP(D154,[1]Sheet1!$D:$L,9,0)</f>
        <v>武农发﹝2020﹞117号</v>
      </c>
      <c r="L154" s="74">
        <f t="shared" si="4"/>
        <v>62.73</v>
      </c>
      <c r="M154" s="46"/>
      <c r="N154" s="46">
        <v>62.73</v>
      </c>
      <c r="O154" s="46"/>
      <c r="P154" s="46">
        <v>62.73</v>
      </c>
      <c r="Q154" s="97">
        <f t="shared" si="5"/>
        <v>1</v>
      </c>
      <c r="R154" s="46" t="s">
        <v>29</v>
      </c>
    </row>
    <row r="155" ht="31.5" spans="1:18">
      <c r="A155" s="25">
        <v>149</v>
      </c>
      <c r="B155" s="26" t="s">
        <v>21</v>
      </c>
      <c r="C155" s="27" t="s">
        <v>340</v>
      </c>
      <c r="D155" s="36" t="s">
        <v>418</v>
      </c>
      <c r="E155" s="30" t="s">
        <v>32</v>
      </c>
      <c r="F155" s="46" t="str">
        <f>VLOOKUP(D155,[1]Sheet1!$D:$F,3,0)</f>
        <v>新增中蜂2556群</v>
      </c>
      <c r="G155" s="46" t="str">
        <f>VLOOKUP(D155,[1]Sheet1!$D:$G,4,0)</f>
        <v>2020.10.21</v>
      </c>
      <c r="H155" s="46">
        <f>VLOOKUP(D155,[1]Sheet1!$D:$H,5,0)</f>
        <v>2020.12</v>
      </c>
      <c r="I155" s="46" t="str">
        <f>VLOOKUP(D155,[1]Sheet1!$D:$I,6,0)</f>
        <v>解决劳动力务工59个，其中贫困户22个；带动农户增收59户，其中贫困户22户。  　</v>
      </c>
      <c r="J155" s="46" t="str">
        <f>VLOOKUP(D155,[1]Sheet1!$D:$J,7,0)</f>
        <v>是</v>
      </c>
      <c r="K155" s="36" t="str">
        <f>VLOOKUP(D155,[1]Sheet1!$D:$L,9,0)</f>
        <v>武农发﹝2020﹞117号</v>
      </c>
      <c r="L155" s="74">
        <f t="shared" si="4"/>
        <v>104.16</v>
      </c>
      <c r="M155" s="46"/>
      <c r="N155" s="46">
        <v>104.16</v>
      </c>
      <c r="O155" s="46"/>
      <c r="P155" s="46">
        <v>104.16</v>
      </c>
      <c r="Q155" s="97">
        <f t="shared" si="5"/>
        <v>1</v>
      </c>
      <c r="R155" s="46" t="s">
        <v>29</v>
      </c>
    </row>
    <row r="156" ht="31.5" spans="1:18">
      <c r="A156" s="25">
        <v>150</v>
      </c>
      <c r="B156" s="26" t="s">
        <v>21</v>
      </c>
      <c r="C156" s="27" t="s">
        <v>340</v>
      </c>
      <c r="D156" s="36" t="s">
        <v>419</v>
      </c>
      <c r="E156" s="30" t="s">
        <v>32</v>
      </c>
      <c r="F156" s="46" t="str">
        <f>VLOOKUP(D156,[1]Sheet1!$D:$F,3,0)</f>
        <v>新建蓄水池100m³，安装水管φ50，800米。</v>
      </c>
      <c r="G156" s="46" t="str">
        <f>VLOOKUP(D156,[1]Sheet1!$D:$G,4,0)</f>
        <v>2020.10.21</v>
      </c>
      <c r="H156" s="46">
        <f>VLOOKUP(D156,[1]Sheet1!$D:$H,5,0)</f>
        <v>2020.12</v>
      </c>
      <c r="I156" s="46" t="str">
        <f>VLOOKUP(D156,[1]Sheet1!$D:$I,6,0)</f>
        <v>解决劳动力务工10个，其中贫困户3个；带动农户增收10户，其中贫困户3户。  　</v>
      </c>
      <c r="J156" s="46" t="str">
        <f>VLOOKUP(D156,[1]Sheet1!$D:$J,7,0)</f>
        <v>是</v>
      </c>
      <c r="K156" s="36" t="str">
        <f>VLOOKUP(D156,[1]Sheet1!$D:$L,9,0)</f>
        <v>武农发﹝2020﹞117号</v>
      </c>
      <c r="L156" s="74">
        <f t="shared" si="4"/>
        <v>5.61</v>
      </c>
      <c r="M156" s="46"/>
      <c r="N156" s="46">
        <v>5.61</v>
      </c>
      <c r="O156" s="46"/>
      <c r="P156" s="74">
        <v>5.61</v>
      </c>
      <c r="Q156" s="97">
        <f t="shared" si="5"/>
        <v>1</v>
      </c>
      <c r="R156" s="46" t="s">
        <v>29</v>
      </c>
    </row>
    <row r="157" ht="31.5" spans="1:18">
      <c r="A157" s="25">
        <v>151</v>
      </c>
      <c r="B157" s="26" t="s">
        <v>21</v>
      </c>
      <c r="C157" s="27" t="s">
        <v>340</v>
      </c>
      <c r="D157" s="36" t="s">
        <v>420</v>
      </c>
      <c r="E157" s="30" t="s">
        <v>32</v>
      </c>
      <c r="F157" s="46" t="str">
        <f>VLOOKUP(D157,[1]Sheet1!$D:$F,3,0)</f>
        <v>棚内安装水管5500米，其中，文凤村1000米，中岭村4500米，土地整治6亩，土地改良4亩</v>
      </c>
      <c r="G157" s="46" t="str">
        <f>VLOOKUP(D157,[1]Sheet1!$D:$G,4,0)</f>
        <v>2020.9.16</v>
      </c>
      <c r="H157" s="46">
        <f>VLOOKUP(D157,[1]Sheet1!$D:$H,5,0)</f>
        <v>2020.12</v>
      </c>
      <c r="I157" s="46" t="str">
        <f>VLOOKUP(D157,[1]Sheet1!$D:$I,6,0)</f>
        <v>改良种植基础设施，提高蔬菜产量，使中岭村、文凤村村民增收，户均增收约500元，其中贫困户28户</v>
      </c>
      <c r="J157" s="46" t="str">
        <f>VLOOKUP(D157,[1]Sheet1!$D:$J,7,0)</f>
        <v>是</v>
      </c>
      <c r="K157" s="36" t="str">
        <f>VLOOKUP(D157,[1]Sheet1!$D:$L,9,0)</f>
        <v>武农发﹝2020﹞112号</v>
      </c>
      <c r="L157" s="74">
        <f t="shared" si="4"/>
        <v>10.5</v>
      </c>
      <c r="M157" s="46"/>
      <c r="N157" s="46">
        <v>10.5</v>
      </c>
      <c r="O157" s="46"/>
      <c r="P157" s="46">
        <v>10.5</v>
      </c>
      <c r="Q157" s="97">
        <f t="shared" si="5"/>
        <v>1</v>
      </c>
      <c r="R157" s="46" t="s">
        <v>29</v>
      </c>
    </row>
    <row r="158" ht="17" customHeight="1" spans="1:18">
      <c r="A158" s="25">
        <v>152</v>
      </c>
      <c r="B158" s="26" t="s">
        <v>21</v>
      </c>
      <c r="C158" s="36" t="s">
        <v>340</v>
      </c>
      <c r="D158" s="36" t="s">
        <v>421</v>
      </c>
      <c r="E158" s="30" t="s">
        <v>32</v>
      </c>
      <c r="F158" s="42" t="s">
        <v>422</v>
      </c>
      <c r="G158" s="28">
        <v>2020.01</v>
      </c>
      <c r="H158" s="28">
        <v>2020.12</v>
      </c>
      <c r="I158" s="28" t="s">
        <v>423</v>
      </c>
      <c r="J158" s="46" t="s">
        <v>29</v>
      </c>
      <c r="K158" s="36"/>
      <c r="L158" s="74">
        <f t="shared" si="4"/>
        <v>5.82</v>
      </c>
      <c r="M158" s="78"/>
      <c r="N158" s="78"/>
      <c r="O158" s="78">
        <v>5.82</v>
      </c>
      <c r="P158" s="74">
        <v>5.82</v>
      </c>
      <c r="Q158" s="97">
        <f t="shared" si="5"/>
        <v>1</v>
      </c>
      <c r="R158" s="46" t="s">
        <v>29</v>
      </c>
    </row>
    <row r="159" ht="20" customHeight="1" spans="1:18">
      <c r="A159" s="25">
        <v>153</v>
      </c>
      <c r="B159" s="26" t="s">
        <v>21</v>
      </c>
      <c r="C159" s="27" t="s">
        <v>424</v>
      </c>
      <c r="D159" s="27" t="s">
        <v>425</v>
      </c>
      <c r="E159" s="29" t="s">
        <v>24</v>
      </c>
      <c r="F159" s="28" t="s">
        <v>426</v>
      </c>
      <c r="G159" s="29">
        <v>2020.09</v>
      </c>
      <c r="H159" s="34" t="s">
        <v>80</v>
      </c>
      <c r="I159" s="28" t="s">
        <v>427</v>
      </c>
      <c r="J159" s="26" t="s">
        <v>29</v>
      </c>
      <c r="K159" s="72" t="s">
        <v>428</v>
      </c>
      <c r="L159" s="74">
        <f t="shared" si="4"/>
        <v>88</v>
      </c>
      <c r="M159" s="26">
        <v>88</v>
      </c>
      <c r="N159" s="26"/>
      <c r="O159" s="26"/>
      <c r="P159" s="26">
        <v>88</v>
      </c>
      <c r="Q159" s="97">
        <f t="shared" si="5"/>
        <v>1</v>
      </c>
      <c r="R159" s="46" t="s">
        <v>29</v>
      </c>
    </row>
    <row r="160" ht="20" customHeight="1" spans="1:18">
      <c r="A160" s="25">
        <v>154</v>
      </c>
      <c r="B160" s="26" t="s">
        <v>21</v>
      </c>
      <c r="C160" s="27" t="s">
        <v>424</v>
      </c>
      <c r="D160" s="27" t="s">
        <v>429</v>
      </c>
      <c r="E160" s="29" t="s">
        <v>24</v>
      </c>
      <c r="F160" s="28" t="s">
        <v>430</v>
      </c>
      <c r="G160" s="29">
        <v>2020.08</v>
      </c>
      <c r="H160" s="109" t="s">
        <v>431</v>
      </c>
      <c r="I160" s="28" t="s">
        <v>432</v>
      </c>
      <c r="J160" s="26" t="s">
        <v>29</v>
      </c>
      <c r="K160" s="72" t="s">
        <v>433</v>
      </c>
      <c r="L160" s="74">
        <f t="shared" si="4"/>
        <v>23</v>
      </c>
      <c r="M160" s="26">
        <v>23</v>
      </c>
      <c r="N160" s="26"/>
      <c r="O160" s="26"/>
      <c r="P160" s="26">
        <v>23</v>
      </c>
      <c r="Q160" s="97">
        <f t="shared" si="5"/>
        <v>1</v>
      </c>
      <c r="R160" s="46" t="s">
        <v>29</v>
      </c>
    </row>
    <row r="161" ht="20" customHeight="1" spans="1:18">
      <c r="A161" s="25">
        <v>155</v>
      </c>
      <c r="B161" s="26" t="s">
        <v>21</v>
      </c>
      <c r="C161" s="27" t="s">
        <v>424</v>
      </c>
      <c r="D161" s="27" t="s">
        <v>434</v>
      </c>
      <c r="E161" s="29" t="s">
        <v>24</v>
      </c>
      <c r="F161" s="110" t="s">
        <v>97</v>
      </c>
      <c r="G161" s="29">
        <v>2020.09</v>
      </c>
      <c r="H161" s="109" t="s">
        <v>80</v>
      </c>
      <c r="I161" s="28" t="s">
        <v>98</v>
      </c>
      <c r="J161" s="26" t="s">
        <v>29</v>
      </c>
      <c r="K161" s="72" t="s">
        <v>435</v>
      </c>
      <c r="L161" s="74">
        <f t="shared" si="4"/>
        <v>5</v>
      </c>
      <c r="M161" s="26">
        <v>5</v>
      </c>
      <c r="N161" s="26"/>
      <c r="O161" s="26"/>
      <c r="P161" s="26">
        <v>5</v>
      </c>
      <c r="Q161" s="97">
        <f t="shared" si="5"/>
        <v>1</v>
      </c>
      <c r="R161" s="46" t="s">
        <v>29</v>
      </c>
    </row>
    <row r="162" s="5" customFormat="1" ht="12" customHeight="1" spans="1:18">
      <c r="A162" s="25">
        <v>156</v>
      </c>
      <c r="B162" s="26" t="s">
        <v>21</v>
      </c>
      <c r="C162" s="27" t="s">
        <v>436</v>
      </c>
      <c r="D162" s="104" t="s">
        <v>437</v>
      </c>
      <c r="E162" s="29" t="s">
        <v>24</v>
      </c>
      <c r="F162" s="77" t="s">
        <v>438</v>
      </c>
      <c r="G162" s="77">
        <v>2019.07</v>
      </c>
      <c r="H162" s="77">
        <v>2020.07</v>
      </c>
      <c r="I162" s="77" t="s">
        <v>439</v>
      </c>
      <c r="J162" s="77" t="s">
        <v>29</v>
      </c>
      <c r="K162" s="104" t="s">
        <v>207</v>
      </c>
      <c r="L162" s="74">
        <f t="shared" si="4"/>
        <v>37</v>
      </c>
      <c r="M162" s="75">
        <v>37</v>
      </c>
      <c r="N162" s="26"/>
      <c r="O162" s="26"/>
      <c r="P162" s="26">
        <v>37</v>
      </c>
      <c r="Q162" s="97">
        <f t="shared" si="5"/>
        <v>1</v>
      </c>
      <c r="R162" s="46" t="s">
        <v>29</v>
      </c>
    </row>
    <row r="163" s="5" customFormat="1" ht="12" customHeight="1" spans="1:18">
      <c r="A163" s="25">
        <v>157</v>
      </c>
      <c r="B163" s="26" t="s">
        <v>21</v>
      </c>
      <c r="C163" s="27" t="s">
        <v>436</v>
      </c>
      <c r="D163" s="104" t="s">
        <v>440</v>
      </c>
      <c r="E163" s="29" t="s">
        <v>24</v>
      </c>
      <c r="F163" s="77" t="s">
        <v>441</v>
      </c>
      <c r="G163" s="77">
        <v>2020.1</v>
      </c>
      <c r="H163" s="77">
        <v>2020.12</v>
      </c>
      <c r="I163" s="77" t="s">
        <v>442</v>
      </c>
      <c r="J163" s="77" t="s">
        <v>29</v>
      </c>
      <c r="K163" s="104" t="s">
        <v>207</v>
      </c>
      <c r="L163" s="74">
        <f t="shared" si="4"/>
        <v>60</v>
      </c>
      <c r="M163" s="75">
        <v>60</v>
      </c>
      <c r="N163" s="26"/>
      <c r="O163" s="26"/>
      <c r="P163" s="26">
        <v>46</v>
      </c>
      <c r="Q163" s="97">
        <f t="shared" si="5"/>
        <v>0.766666666666667</v>
      </c>
      <c r="R163" s="26" t="s">
        <v>44</v>
      </c>
    </row>
    <row r="164" s="5" customFormat="1" ht="12" customHeight="1" spans="1:18">
      <c r="A164" s="25">
        <v>158</v>
      </c>
      <c r="B164" s="26" t="s">
        <v>21</v>
      </c>
      <c r="C164" s="27" t="s">
        <v>436</v>
      </c>
      <c r="D164" s="36" t="s">
        <v>443</v>
      </c>
      <c r="E164" s="29" t="s">
        <v>24</v>
      </c>
      <c r="F164" s="77" t="s">
        <v>444</v>
      </c>
      <c r="G164" s="77">
        <v>2020.1</v>
      </c>
      <c r="H164" s="77">
        <v>2020.12</v>
      </c>
      <c r="I164" s="77" t="s">
        <v>445</v>
      </c>
      <c r="J164" s="77" t="s">
        <v>29</v>
      </c>
      <c r="K164" s="104" t="s">
        <v>207</v>
      </c>
      <c r="L164" s="74">
        <f t="shared" si="4"/>
        <v>32</v>
      </c>
      <c r="M164" s="75">
        <v>32</v>
      </c>
      <c r="N164" s="26"/>
      <c r="O164" s="26"/>
      <c r="P164" s="26">
        <v>32</v>
      </c>
      <c r="Q164" s="97">
        <f t="shared" si="5"/>
        <v>1</v>
      </c>
      <c r="R164" s="46" t="s">
        <v>29</v>
      </c>
    </row>
    <row r="165" s="5" customFormat="1" ht="12" customHeight="1" spans="1:18">
      <c r="A165" s="25">
        <v>159</v>
      </c>
      <c r="B165" s="26" t="s">
        <v>21</v>
      </c>
      <c r="C165" s="27" t="s">
        <v>436</v>
      </c>
      <c r="D165" s="104" t="s">
        <v>446</v>
      </c>
      <c r="E165" s="29" t="s">
        <v>24</v>
      </c>
      <c r="F165" s="77" t="s">
        <v>447</v>
      </c>
      <c r="G165" s="77">
        <v>2019.07</v>
      </c>
      <c r="H165" s="77">
        <v>2020.07</v>
      </c>
      <c r="I165" s="77" t="s">
        <v>448</v>
      </c>
      <c r="J165" s="77" t="s">
        <v>29</v>
      </c>
      <c r="K165" s="104" t="s">
        <v>207</v>
      </c>
      <c r="L165" s="74">
        <f t="shared" si="4"/>
        <v>50</v>
      </c>
      <c r="M165" s="75">
        <v>50</v>
      </c>
      <c r="N165" s="26"/>
      <c r="O165" s="26"/>
      <c r="P165" s="26">
        <v>50</v>
      </c>
      <c r="Q165" s="97">
        <f t="shared" si="5"/>
        <v>1</v>
      </c>
      <c r="R165" s="46" t="s">
        <v>29</v>
      </c>
    </row>
    <row r="166" s="5" customFormat="1" ht="12" customHeight="1" spans="1:18">
      <c r="A166" s="25">
        <v>160</v>
      </c>
      <c r="B166" s="26" t="s">
        <v>21</v>
      </c>
      <c r="C166" s="27" t="s">
        <v>436</v>
      </c>
      <c r="D166" s="104" t="s">
        <v>449</v>
      </c>
      <c r="E166" s="29" t="s">
        <v>24</v>
      </c>
      <c r="F166" s="77" t="s">
        <v>450</v>
      </c>
      <c r="G166" s="77">
        <v>2020.1</v>
      </c>
      <c r="H166" s="77">
        <v>2020.12</v>
      </c>
      <c r="I166" s="77" t="s">
        <v>451</v>
      </c>
      <c r="J166" s="77" t="s">
        <v>29</v>
      </c>
      <c r="K166" s="104" t="s">
        <v>207</v>
      </c>
      <c r="L166" s="74">
        <f t="shared" si="4"/>
        <v>16.1</v>
      </c>
      <c r="M166" s="75">
        <v>16.1</v>
      </c>
      <c r="N166" s="26"/>
      <c r="O166" s="26"/>
      <c r="P166" s="26">
        <v>16.1</v>
      </c>
      <c r="Q166" s="97">
        <f t="shared" si="5"/>
        <v>1</v>
      </c>
      <c r="R166" s="46" t="s">
        <v>29</v>
      </c>
    </row>
    <row r="167" s="5" customFormat="1" ht="12" customHeight="1" spans="1:18">
      <c r="A167" s="25">
        <v>161</v>
      </c>
      <c r="B167" s="26" t="s">
        <v>21</v>
      </c>
      <c r="C167" s="27" t="s">
        <v>436</v>
      </c>
      <c r="D167" s="104" t="s">
        <v>452</v>
      </c>
      <c r="E167" s="29" t="s">
        <v>24</v>
      </c>
      <c r="F167" s="77" t="s">
        <v>453</v>
      </c>
      <c r="G167" s="77">
        <v>2020.1</v>
      </c>
      <c r="H167" s="77">
        <v>2020.12</v>
      </c>
      <c r="I167" s="77" t="s">
        <v>454</v>
      </c>
      <c r="J167" s="77" t="s">
        <v>29</v>
      </c>
      <c r="K167" s="104" t="s">
        <v>207</v>
      </c>
      <c r="L167" s="74">
        <f t="shared" si="4"/>
        <v>11.2</v>
      </c>
      <c r="M167" s="75">
        <v>11.2</v>
      </c>
      <c r="N167" s="26"/>
      <c r="O167" s="26"/>
      <c r="P167" s="26">
        <v>11.2</v>
      </c>
      <c r="Q167" s="97">
        <f t="shared" si="5"/>
        <v>1</v>
      </c>
      <c r="R167" s="46" t="s">
        <v>29</v>
      </c>
    </row>
    <row r="168" s="5" customFormat="1" ht="12" customHeight="1" spans="1:18">
      <c r="A168" s="25">
        <v>162</v>
      </c>
      <c r="B168" s="26" t="s">
        <v>21</v>
      </c>
      <c r="C168" s="27" t="s">
        <v>436</v>
      </c>
      <c r="D168" s="36" t="s">
        <v>455</v>
      </c>
      <c r="E168" s="29" t="s">
        <v>24</v>
      </c>
      <c r="F168" s="77" t="s">
        <v>456</v>
      </c>
      <c r="G168" s="77">
        <v>2020.1</v>
      </c>
      <c r="H168" s="77">
        <v>2020.12</v>
      </c>
      <c r="I168" s="77" t="s">
        <v>457</v>
      </c>
      <c r="J168" s="77" t="s">
        <v>29</v>
      </c>
      <c r="K168" s="104" t="s">
        <v>207</v>
      </c>
      <c r="L168" s="74">
        <f t="shared" si="4"/>
        <v>457.36</v>
      </c>
      <c r="M168" s="74">
        <v>457.36</v>
      </c>
      <c r="N168" s="26"/>
      <c r="O168" s="26"/>
      <c r="P168" s="26">
        <v>457.36</v>
      </c>
      <c r="Q168" s="97">
        <f t="shared" si="5"/>
        <v>1</v>
      </c>
      <c r="R168" s="46" t="s">
        <v>29</v>
      </c>
    </row>
    <row r="169" s="5" customFormat="1" ht="12" customHeight="1" spans="1:18">
      <c r="A169" s="25">
        <v>163</v>
      </c>
      <c r="B169" s="26" t="s">
        <v>21</v>
      </c>
      <c r="C169" s="27" t="s">
        <v>436</v>
      </c>
      <c r="D169" s="104" t="s">
        <v>458</v>
      </c>
      <c r="E169" s="29" t="s">
        <v>24</v>
      </c>
      <c r="F169" s="77" t="s">
        <v>459</v>
      </c>
      <c r="G169" s="77">
        <v>2020.1</v>
      </c>
      <c r="H169" s="77">
        <v>2020.12</v>
      </c>
      <c r="I169" s="77" t="s">
        <v>460</v>
      </c>
      <c r="J169" s="77" t="s">
        <v>29</v>
      </c>
      <c r="K169" s="104" t="s">
        <v>207</v>
      </c>
      <c r="L169" s="74">
        <f t="shared" si="4"/>
        <v>42.65</v>
      </c>
      <c r="M169" s="74">
        <v>42.65</v>
      </c>
      <c r="N169" s="26"/>
      <c r="O169" s="26"/>
      <c r="P169" s="26">
        <v>42.65</v>
      </c>
      <c r="Q169" s="97">
        <f t="shared" si="5"/>
        <v>1</v>
      </c>
      <c r="R169" s="46" t="s">
        <v>29</v>
      </c>
    </row>
    <row r="170" s="5" customFormat="1" ht="12" customHeight="1" spans="1:18">
      <c r="A170" s="25">
        <v>164</v>
      </c>
      <c r="B170" s="26" t="s">
        <v>21</v>
      </c>
      <c r="C170" s="27" t="s">
        <v>436</v>
      </c>
      <c r="D170" s="43" t="s">
        <v>461</v>
      </c>
      <c r="E170" s="30" t="s">
        <v>32</v>
      </c>
      <c r="F170" s="77" t="s">
        <v>462</v>
      </c>
      <c r="G170" s="77">
        <v>2020.01</v>
      </c>
      <c r="H170" s="77">
        <v>2020.12</v>
      </c>
      <c r="I170" s="77" t="s">
        <v>463</v>
      </c>
      <c r="J170" s="77" t="s">
        <v>29</v>
      </c>
      <c r="K170" s="43" t="s">
        <v>43</v>
      </c>
      <c r="L170" s="74">
        <f t="shared" si="4"/>
        <v>375</v>
      </c>
      <c r="M170" s="82">
        <v>375</v>
      </c>
      <c r="N170" s="26"/>
      <c r="O170" s="26"/>
      <c r="P170" s="26">
        <v>360</v>
      </c>
      <c r="Q170" s="97">
        <f t="shared" si="5"/>
        <v>0.96</v>
      </c>
      <c r="R170" s="26" t="s">
        <v>44</v>
      </c>
    </row>
    <row r="171" s="5" customFormat="1" ht="12" customHeight="1" spans="1:18">
      <c r="A171" s="25">
        <v>165</v>
      </c>
      <c r="B171" s="26" t="s">
        <v>21</v>
      </c>
      <c r="C171" s="27" t="s">
        <v>436</v>
      </c>
      <c r="D171" s="41" t="s">
        <v>464</v>
      </c>
      <c r="E171" s="30" t="s">
        <v>32</v>
      </c>
      <c r="F171" s="111" t="s">
        <v>465</v>
      </c>
      <c r="G171" s="111">
        <v>2020.01</v>
      </c>
      <c r="H171" s="111">
        <v>2020.12</v>
      </c>
      <c r="I171" s="113" t="s">
        <v>466</v>
      </c>
      <c r="J171" s="77" t="s">
        <v>29</v>
      </c>
      <c r="K171" s="41" t="s">
        <v>37</v>
      </c>
      <c r="L171" s="74">
        <f t="shared" si="4"/>
        <v>12</v>
      </c>
      <c r="M171" s="26"/>
      <c r="N171" s="26"/>
      <c r="O171" s="26">
        <v>12</v>
      </c>
      <c r="P171" s="26">
        <v>12</v>
      </c>
      <c r="Q171" s="97">
        <f t="shared" si="5"/>
        <v>1</v>
      </c>
      <c r="R171" s="46" t="s">
        <v>29</v>
      </c>
    </row>
    <row r="172" s="5" customFormat="1" ht="12" customHeight="1" spans="1:18">
      <c r="A172" s="25">
        <v>166</v>
      </c>
      <c r="B172" s="26" t="s">
        <v>21</v>
      </c>
      <c r="C172" s="27" t="s">
        <v>436</v>
      </c>
      <c r="D172" s="41" t="s">
        <v>467</v>
      </c>
      <c r="E172" s="30" t="s">
        <v>32</v>
      </c>
      <c r="F172" s="111" t="s">
        <v>468</v>
      </c>
      <c r="G172" s="111">
        <v>2020.01</v>
      </c>
      <c r="H172" s="111">
        <v>2020.12</v>
      </c>
      <c r="I172" s="113" t="s">
        <v>469</v>
      </c>
      <c r="J172" s="77" t="s">
        <v>29</v>
      </c>
      <c r="K172" s="41" t="s">
        <v>37</v>
      </c>
      <c r="L172" s="74">
        <f t="shared" si="4"/>
        <v>12</v>
      </c>
      <c r="M172" s="26"/>
      <c r="N172" s="26"/>
      <c r="O172" s="26">
        <v>12</v>
      </c>
      <c r="P172" s="26">
        <v>12</v>
      </c>
      <c r="Q172" s="97">
        <f t="shared" si="5"/>
        <v>1</v>
      </c>
      <c r="R172" s="46" t="s">
        <v>29</v>
      </c>
    </row>
    <row r="173" s="5" customFormat="1" ht="12" customHeight="1" spans="1:18">
      <c r="A173" s="25">
        <v>167</v>
      </c>
      <c r="B173" s="26" t="s">
        <v>21</v>
      </c>
      <c r="C173" s="27" t="s">
        <v>436</v>
      </c>
      <c r="D173" s="41" t="s">
        <v>470</v>
      </c>
      <c r="E173" s="30" t="s">
        <v>32</v>
      </c>
      <c r="F173" s="111" t="s">
        <v>471</v>
      </c>
      <c r="G173" s="111">
        <v>2020.01</v>
      </c>
      <c r="H173" s="111">
        <v>2020.12</v>
      </c>
      <c r="I173" s="113" t="s">
        <v>472</v>
      </c>
      <c r="J173" s="77" t="s">
        <v>29</v>
      </c>
      <c r="K173" s="41" t="s">
        <v>37</v>
      </c>
      <c r="L173" s="74">
        <f t="shared" si="4"/>
        <v>12</v>
      </c>
      <c r="M173" s="26"/>
      <c r="N173" s="26"/>
      <c r="O173" s="26">
        <v>12</v>
      </c>
      <c r="P173" s="26">
        <v>12</v>
      </c>
      <c r="Q173" s="97">
        <f t="shared" si="5"/>
        <v>1</v>
      </c>
      <c r="R173" s="46" t="s">
        <v>29</v>
      </c>
    </row>
    <row r="174" s="5" customFormat="1" ht="12" customHeight="1" spans="1:18">
      <c r="A174" s="25">
        <v>168</v>
      </c>
      <c r="B174" s="26" t="s">
        <v>21</v>
      </c>
      <c r="C174" s="27" t="s">
        <v>436</v>
      </c>
      <c r="D174" s="27" t="s">
        <v>473</v>
      </c>
      <c r="E174" s="30" t="s">
        <v>70</v>
      </c>
      <c r="F174" s="112" t="s">
        <v>474</v>
      </c>
      <c r="G174" s="111">
        <v>2020.01</v>
      </c>
      <c r="H174" s="111">
        <v>2020.12</v>
      </c>
      <c r="I174" s="112" t="s">
        <v>475</v>
      </c>
      <c r="J174" s="77" t="s">
        <v>29</v>
      </c>
      <c r="K174" s="41" t="s">
        <v>476</v>
      </c>
      <c r="L174" s="74">
        <f t="shared" si="4"/>
        <v>47.1</v>
      </c>
      <c r="M174" s="74">
        <v>47.1</v>
      </c>
      <c r="N174" s="26"/>
      <c r="O174" s="26"/>
      <c r="P174" s="26">
        <v>42.38244</v>
      </c>
      <c r="Q174" s="97">
        <f t="shared" si="5"/>
        <v>0.89983949044586</v>
      </c>
      <c r="R174" s="26" t="s">
        <v>44</v>
      </c>
    </row>
    <row r="175" s="5" customFormat="1" ht="12" customHeight="1" spans="1:18">
      <c r="A175" s="25">
        <v>169</v>
      </c>
      <c r="B175" s="26" t="s">
        <v>21</v>
      </c>
      <c r="C175" s="27" t="s">
        <v>436</v>
      </c>
      <c r="D175" s="36" t="s">
        <v>477</v>
      </c>
      <c r="E175" s="30" t="s">
        <v>70</v>
      </c>
      <c r="F175" s="111" t="s">
        <v>97</v>
      </c>
      <c r="G175" s="111">
        <v>2020.05</v>
      </c>
      <c r="H175" s="111">
        <v>2020.11</v>
      </c>
      <c r="I175" s="113" t="s">
        <v>98</v>
      </c>
      <c r="J175" s="77" t="s">
        <v>29</v>
      </c>
      <c r="K175" s="41" t="s">
        <v>63</v>
      </c>
      <c r="L175" s="74">
        <f t="shared" si="4"/>
        <v>23.5</v>
      </c>
      <c r="M175" s="74">
        <v>23.5</v>
      </c>
      <c r="N175" s="46"/>
      <c r="O175" s="26"/>
      <c r="P175" s="26">
        <v>23.5</v>
      </c>
      <c r="Q175" s="97">
        <f t="shared" si="5"/>
        <v>1</v>
      </c>
      <c r="R175" s="46" t="s">
        <v>29</v>
      </c>
    </row>
    <row r="176" s="5" customFormat="1" ht="12" customHeight="1" spans="1:18">
      <c r="A176" s="25">
        <v>170</v>
      </c>
      <c r="B176" s="26" t="s">
        <v>21</v>
      </c>
      <c r="C176" s="27" t="s">
        <v>436</v>
      </c>
      <c r="D176" s="36" t="s">
        <v>478</v>
      </c>
      <c r="E176" s="30" t="s">
        <v>32</v>
      </c>
      <c r="F176" s="113" t="s">
        <v>479</v>
      </c>
      <c r="G176" s="111">
        <v>2020.01</v>
      </c>
      <c r="H176" s="111">
        <v>2020.12</v>
      </c>
      <c r="I176" s="113" t="s">
        <v>480</v>
      </c>
      <c r="J176" s="36"/>
      <c r="K176" s="41"/>
      <c r="L176" s="74">
        <f t="shared" si="4"/>
        <v>200</v>
      </c>
      <c r="M176" s="74">
        <v>200</v>
      </c>
      <c r="N176" s="46"/>
      <c r="O176" s="26"/>
      <c r="P176" s="26">
        <v>200</v>
      </c>
      <c r="Q176" s="97">
        <f t="shared" si="5"/>
        <v>1</v>
      </c>
      <c r="R176" s="46" t="s">
        <v>29</v>
      </c>
    </row>
    <row r="177" ht="20" customHeight="1" spans="1:18">
      <c r="A177" s="25">
        <v>171</v>
      </c>
      <c r="B177" s="26" t="s">
        <v>21</v>
      </c>
      <c r="C177" s="27" t="s">
        <v>481</v>
      </c>
      <c r="D177" s="27" t="s">
        <v>482</v>
      </c>
      <c r="E177" s="29" t="s">
        <v>24</v>
      </c>
      <c r="F177" s="27" t="s">
        <v>483</v>
      </c>
      <c r="G177" s="114" t="s">
        <v>294</v>
      </c>
      <c r="H177" s="114" t="s">
        <v>244</v>
      </c>
      <c r="I177" s="27" t="s">
        <v>484</v>
      </c>
      <c r="J177" s="27" t="s">
        <v>29</v>
      </c>
      <c r="K177" s="27" t="s">
        <v>485</v>
      </c>
      <c r="L177" s="74">
        <f t="shared" si="4"/>
        <v>77.4</v>
      </c>
      <c r="M177" s="82">
        <v>77.4</v>
      </c>
      <c r="N177" s="26"/>
      <c r="O177" s="26"/>
      <c r="P177" s="26">
        <v>75</v>
      </c>
      <c r="Q177" s="97">
        <f t="shared" si="5"/>
        <v>0.968992248062015</v>
      </c>
      <c r="R177" s="26" t="s">
        <v>44</v>
      </c>
    </row>
    <row r="178" ht="20" customHeight="1" spans="1:18">
      <c r="A178" s="25">
        <v>172</v>
      </c>
      <c r="B178" s="26" t="s">
        <v>21</v>
      </c>
      <c r="C178" s="27" t="s">
        <v>481</v>
      </c>
      <c r="D178" s="27" t="s">
        <v>486</v>
      </c>
      <c r="E178" s="30" t="s">
        <v>70</v>
      </c>
      <c r="F178" s="27" t="s">
        <v>487</v>
      </c>
      <c r="G178" s="114" t="s">
        <v>488</v>
      </c>
      <c r="H178" s="114" t="s">
        <v>41</v>
      </c>
      <c r="I178" s="27" t="s">
        <v>489</v>
      </c>
      <c r="J178" s="27" t="s">
        <v>29</v>
      </c>
      <c r="K178" s="27" t="s">
        <v>30</v>
      </c>
      <c r="L178" s="74">
        <f t="shared" si="4"/>
        <v>6</v>
      </c>
      <c r="M178" s="82">
        <v>6</v>
      </c>
      <c r="N178" s="26"/>
      <c r="O178" s="26"/>
      <c r="P178" s="26">
        <v>6</v>
      </c>
      <c r="Q178" s="97">
        <f t="shared" si="5"/>
        <v>1</v>
      </c>
      <c r="R178" s="46" t="s">
        <v>29</v>
      </c>
    </row>
    <row r="179" ht="20" customHeight="1" spans="1:18">
      <c r="A179" s="25">
        <v>173</v>
      </c>
      <c r="B179" s="26" t="s">
        <v>21</v>
      </c>
      <c r="C179" s="27" t="s">
        <v>481</v>
      </c>
      <c r="D179" s="27" t="s">
        <v>490</v>
      </c>
      <c r="E179" s="30" t="s">
        <v>70</v>
      </c>
      <c r="F179" s="27" t="s">
        <v>491</v>
      </c>
      <c r="G179" s="114" t="s">
        <v>300</v>
      </c>
      <c r="H179" s="114" t="s">
        <v>41</v>
      </c>
      <c r="I179" s="27" t="s">
        <v>492</v>
      </c>
      <c r="J179" s="27" t="s">
        <v>29</v>
      </c>
      <c r="K179" s="27" t="s">
        <v>493</v>
      </c>
      <c r="L179" s="74">
        <f t="shared" si="4"/>
        <v>13.5</v>
      </c>
      <c r="M179" s="82">
        <v>13.5</v>
      </c>
      <c r="N179" s="26"/>
      <c r="O179" s="26"/>
      <c r="P179" s="26">
        <v>13.5</v>
      </c>
      <c r="Q179" s="97">
        <f t="shared" si="5"/>
        <v>1</v>
      </c>
      <c r="R179" s="46" t="s">
        <v>29</v>
      </c>
    </row>
    <row r="180" ht="20" customHeight="1" spans="1:18">
      <c r="A180" s="25">
        <v>174</v>
      </c>
      <c r="B180" s="26" t="s">
        <v>21</v>
      </c>
      <c r="C180" s="27" t="s">
        <v>481</v>
      </c>
      <c r="D180" s="27" t="s">
        <v>494</v>
      </c>
      <c r="E180" s="30" t="s">
        <v>32</v>
      </c>
      <c r="F180" s="27" t="s">
        <v>495</v>
      </c>
      <c r="G180" s="114" t="s">
        <v>275</v>
      </c>
      <c r="H180" s="114" t="s">
        <v>496</v>
      </c>
      <c r="I180" s="27" t="s">
        <v>497</v>
      </c>
      <c r="J180" s="27" t="s">
        <v>29</v>
      </c>
      <c r="K180" s="91" t="s">
        <v>498</v>
      </c>
      <c r="L180" s="74">
        <f t="shared" si="4"/>
        <v>12</v>
      </c>
      <c r="M180" s="26"/>
      <c r="N180" s="26"/>
      <c r="O180" s="26">
        <v>12</v>
      </c>
      <c r="P180" s="26">
        <v>12</v>
      </c>
      <c r="Q180" s="97">
        <f t="shared" si="5"/>
        <v>1</v>
      </c>
      <c r="R180" s="46" t="s">
        <v>29</v>
      </c>
    </row>
    <row r="181" ht="20" customHeight="1" spans="1:18">
      <c r="A181" s="25">
        <v>175</v>
      </c>
      <c r="B181" s="26" t="s">
        <v>21</v>
      </c>
      <c r="C181" s="27" t="s">
        <v>481</v>
      </c>
      <c r="D181" s="27" t="s">
        <v>499</v>
      </c>
      <c r="E181" s="30" t="s">
        <v>32</v>
      </c>
      <c r="F181" s="27" t="s">
        <v>500</v>
      </c>
      <c r="G181" s="114" t="s">
        <v>275</v>
      </c>
      <c r="H181" s="114" t="s">
        <v>501</v>
      </c>
      <c r="I181" s="27" t="s">
        <v>502</v>
      </c>
      <c r="J181" s="27" t="s">
        <v>29</v>
      </c>
      <c r="K181" s="91" t="s">
        <v>498</v>
      </c>
      <c r="L181" s="74">
        <f t="shared" si="4"/>
        <v>12</v>
      </c>
      <c r="M181" s="26"/>
      <c r="N181" s="26"/>
      <c r="O181" s="26">
        <v>12</v>
      </c>
      <c r="P181" s="26">
        <v>12</v>
      </c>
      <c r="Q181" s="97">
        <f t="shared" si="5"/>
        <v>1</v>
      </c>
      <c r="R181" s="46" t="s">
        <v>29</v>
      </c>
    </row>
    <row r="182" ht="20" customHeight="1" spans="1:18">
      <c r="A182" s="25">
        <v>176</v>
      </c>
      <c r="B182" s="26" t="s">
        <v>21</v>
      </c>
      <c r="C182" s="27" t="s">
        <v>481</v>
      </c>
      <c r="D182" s="27" t="s">
        <v>503</v>
      </c>
      <c r="E182" s="30" t="s">
        <v>32</v>
      </c>
      <c r="F182" s="27" t="s">
        <v>504</v>
      </c>
      <c r="G182" s="114" t="s">
        <v>275</v>
      </c>
      <c r="H182" s="114" t="s">
        <v>505</v>
      </c>
      <c r="I182" s="27" t="s">
        <v>506</v>
      </c>
      <c r="J182" s="27" t="s">
        <v>29</v>
      </c>
      <c r="K182" s="91" t="s">
        <v>498</v>
      </c>
      <c r="L182" s="74">
        <f t="shared" si="4"/>
        <v>12</v>
      </c>
      <c r="M182" s="26"/>
      <c r="N182" s="26"/>
      <c r="O182" s="26">
        <v>12</v>
      </c>
      <c r="P182" s="26">
        <v>12</v>
      </c>
      <c r="Q182" s="97">
        <f t="shared" si="5"/>
        <v>1</v>
      </c>
      <c r="R182" s="46" t="s">
        <v>29</v>
      </c>
    </row>
    <row r="183" ht="20" customHeight="1" spans="1:18">
      <c r="A183" s="25">
        <v>177</v>
      </c>
      <c r="B183" s="26" t="s">
        <v>21</v>
      </c>
      <c r="C183" s="27" t="s">
        <v>481</v>
      </c>
      <c r="D183" s="27" t="s">
        <v>507</v>
      </c>
      <c r="E183" s="30" t="s">
        <v>32</v>
      </c>
      <c r="F183" s="27" t="s">
        <v>508</v>
      </c>
      <c r="G183" s="114" t="s">
        <v>289</v>
      </c>
      <c r="H183" s="114" t="s">
        <v>41</v>
      </c>
      <c r="I183" s="27" t="s">
        <v>509</v>
      </c>
      <c r="J183" s="27" t="s">
        <v>29</v>
      </c>
      <c r="K183" s="27" t="s">
        <v>510</v>
      </c>
      <c r="L183" s="74">
        <f t="shared" si="4"/>
        <v>15</v>
      </c>
      <c r="M183" s="26"/>
      <c r="N183" s="26"/>
      <c r="O183" s="26">
        <v>15</v>
      </c>
      <c r="P183" s="26">
        <v>15</v>
      </c>
      <c r="Q183" s="97">
        <f t="shared" si="5"/>
        <v>1</v>
      </c>
      <c r="R183" s="46" t="s">
        <v>29</v>
      </c>
    </row>
    <row r="184" ht="22" customHeight="1" spans="1:18">
      <c r="A184" s="25">
        <v>178</v>
      </c>
      <c r="B184" s="26" t="s">
        <v>21</v>
      </c>
      <c r="C184" s="115" t="s">
        <v>511</v>
      </c>
      <c r="D184" s="36" t="s">
        <v>512</v>
      </c>
      <c r="E184" s="29" t="s">
        <v>24</v>
      </c>
      <c r="F184" s="28" t="s">
        <v>513</v>
      </c>
      <c r="G184" s="29" t="s">
        <v>488</v>
      </c>
      <c r="H184" s="29"/>
      <c r="I184" s="28" t="s">
        <v>514</v>
      </c>
      <c r="J184" s="120" t="s">
        <v>29</v>
      </c>
      <c r="K184" s="72" t="s">
        <v>30</v>
      </c>
      <c r="L184" s="74">
        <f t="shared" si="4"/>
        <v>140</v>
      </c>
      <c r="M184" s="82">
        <v>65</v>
      </c>
      <c r="N184" s="26"/>
      <c r="O184" s="26">
        <v>75</v>
      </c>
      <c r="P184" s="26">
        <v>65</v>
      </c>
      <c r="Q184" s="97">
        <f t="shared" si="5"/>
        <v>0.464285714285714</v>
      </c>
      <c r="R184" s="26" t="s">
        <v>44</v>
      </c>
    </row>
    <row r="185" ht="22" customHeight="1" spans="1:18">
      <c r="A185" s="25">
        <v>179</v>
      </c>
      <c r="B185" s="26" t="s">
        <v>21</v>
      </c>
      <c r="C185" s="115" t="s">
        <v>511</v>
      </c>
      <c r="D185" s="28" t="s">
        <v>515</v>
      </c>
      <c r="E185" s="29" t="s">
        <v>24</v>
      </c>
      <c r="F185" s="28" t="s">
        <v>516</v>
      </c>
      <c r="G185" s="29" t="s">
        <v>488</v>
      </c>
      <c r="H185" s="29" t="s">
        <v>517</v>
      </c>
      <c r="I185" s="28" t="s">
        <v>518</v>
      </c>
      <c r="J185" s="120" t="s">
        <v>29</v>
      </c>
      <c r="K185" s="72" t="s">
        <v>30</v>
      </c>
      <c r="L185" s="74">
        <f t="shared" si="4"/>
        <v>18.6</v>
      </c>
      <c r="M185" s="26">
        <v>18.6</v>
      </c>
      <c r="N185" s="26"/>
      <c r="O185" s="26"/>
      <c r="P185" s="26">
        <v>17.656795</v>
      </c>
      <c r="Q185" s="97">
        <f t="shared" si="5"/>
        <v>0.949290053763441</v>
      </c>
      <c r="R185" s="26" t="s">
        <v>29</v>
      </c>
    </row>
    <row r="186" ht="22" customHeight="1" spans="1:18">
      <c r="A186" s="25">
        <v>180</v>
      </c>
      <c r="B186" s="26" t="s">
        <v>21</v>
      </c>
      <c r="C186" s="115" t="s">
        <v>511</v>
      </c>
      <c r="D186" s="36" t="s">
        <v>519</v>
      </c>
      <c r="E186" s="29" t="s">
        <v>24</v>
      </c>
      <c r="F186" s="116" t="s">
        <v>97</v>
      </c>
      <c r="G186" s="29" t="s">
        <v>520</v>
      </c>
      <c r="H186" s="29" t="s">
        <v>35</v>
      </c>
      <c r="I186" s="28" t="s">
        <v>98</v>
      </c>
      <c r="J186" s="120" t="s">
        <v>29</v>
      </c>
      <c r="K186" s="72" t="s">
        <v>63</v>
      </c>
      <c r="L186" s="74">
        <f t="shared" si="4"/>
        <v>10</v>
      </c>
      <c r="M186" s="82">
        <v>10</v>
      </c>
      <c r="N186" s="26"/>
      <c r="O186" s="26"/>
      <c r="P186" s="26">
        <v>10</v>
      </c>
      <c r="Q186" s="97">
        <f t="shared" si="5"/>
        <v>1</v>
      </c>
      <c r="R186" s="46" t="s">
        <v>29</v>
      </c>
    </row>
    <row r="187" ht="22" customHeight="1" spans="1:18">
      <c r="A187" s="25">
        <v>181</v>
      </c>
      <c r="B187" s="26" t="s">
        <v>21</v>
      </c>
      <c r="C187" s="46" t="s">
        <v>511</v>
      </c>
      <c r="D187" s="28" t="s">
        <v>521</v>
      </c>
      <c r="E187" s="29" t="s">
        <v>24</v>
      </c>
      <c r="F187" s="28" t="s">
        <v>522</v>
      </c>
      <c r="G187" s="28">
        <v>2020.11</v>
      </c>
      <c r="H187" s="28" t="s">
        <v>254</v>
      </c>
      <c r="I187" s="28" t="s">
        <v>523</v>
      </c>
      <c r="J187" s="54" t="s">
        <v>44</v>
      </c>
      <c r="K187" s="28"/>
      <c r="L187" s="74">
        <f t="shared" si="4"/>
        <v>67</v>
      </c>
      <c r="M187" s="26"/>
      <c r="N187" s="26"/>
      <c r="O187" s="26">
        <v>67</v>
      </c>
      <c r="P187" s="82">
        <v>67</v>
      </c>
      <c r="Q187" s="97">
        <f t="shared" si="5"/>
        <v>1</v>
      </c>
      <c r="R187" s="46" t="s">
        <v>29</v>
      </c>
    </row>
    <row r="188" ht="76" spans="1:18">
      <c r="A188" s="25">
        <v>182</v>
      </c>
      <c r="B188" s="26" t="s">
        <v>21</v>
      </c>
      <c r="C188" s="26" t="s">
        <v>524</v>
      </c>
      <c r="D188" s="28" t="s">
        <v>525</v>
      </c>
      <c r="E188" s="29" t="s">
        <v>24</v>
      </c>
      <c r="F188" s="33" t="s">
        <v>526</v>
      </c>
      <c r="G188" s="29">
        <v>2020.3</v>
      </c>
      <c r="H188" s="29">
        <v>2020.12</v>
      </c>
      <c r="I188" s="34" t="s">
        <v>527</v>
      </c>
      <c r="J188" s="33" t="s">
        <v>29</v>
      </c>
      <c r="K188" s="116" t="s">
        <v>528</v>
      </c>
      <c r="L188" s="74">
        <f t="shared" si="4"/>
        <v>155.8</v>
      </c>
      <c r="M188" s="74">
        <v>155.8</v>
      </c>
      <c r="N188" s="77"/>
      <c r="O188" s="26"/>
      <c r="P188" s="26">
        <v>155.8</v>
      </c>
      <c r="Q188" s="97">
        <f t="shared" si="5"/>
        <v>1</v>
      </c>
      <c r="R188" s="46" t="s">
        <v>29</v>
      </c>
    </row>
    <row r="189" ht="76" spans="1:18">
      <c r="A189" s="25">
        <v>183</v>
      </c>
      <c r="B189" s="26" t="s">
        <v>21</v>
      </c>
      <c r="C189" s="26" t="s">
        <v>524</v>
      </c>
      <c r="D189" s="117" t="s">
        <v>529</v>
      </c>
      <c r="E189" s="29" t="s">
        <v>24</v>
      </c>
      <c r="F189" s="118" t="s">
        <v>530</v>
      </c>
      <c r="G189" s="119">
        <v>2020.4</v>
      </c>
      <c r="H189" s="119">
        <v>2020.12</v>
      </c>
      <c r="I189" s="119" t="s">
        <v>531</v>
      </c>
      <c r="J189" s="118" t="s">
        <v>29</v>
      </c>
      <c r="K189" s="117" t="s">
        <v>528</v>
      </c>
      <c r="L189" s="74">
        <f t="shared" si="4"/>
        <v>70</v>
      </c>
      <c r="M189" s="75">
        <v>70</v>
      </c>
      <c r="N189" s="77"/>
      <c r="O189" s="26"/>
      <c r="P189" s="26">
        <v>70</v>
      </c>
      <c r="Q189" s="97">
        <f t="shared" si="5"/>
        <v>1</v>
      </c>
      <c r="R189" s="46" t="s">
        <v>29</v>
      </c>
    </row>
    <row r="190" ht="66.5" spans="1:18">
      <c r="A190" s="25">
        <v>184</v>
      </c>
      <c r="B190" s="26" t="s">
        <v>21</v>
      </c>
      <c r="C190" s="26" t="s">
        <v>524</v>
      </c>
      <c r="D190" s="28" t="s">
        <v>532</v>
      </c>
      <c r="E190" s="29" t="s">
        <v>24</v>
      </c>
      <c r="F190" s="29" t="s">
        <v>533</v>
      </c>
      <c r="G190" s="54">
        <v>2020.8</v>
      </c>
      <c r="H190" s="34" t="s">
        <v>534</v>
      </c>
      <c r="I190" s="29" t="s">
        <v>535</v>
      </c>
      <c r="J190" s="33" t="s">
        <v>29</v>
      </c>
      <c r="K190" s="72" t="s">
        <v>536</v>
      </c>
      <c r="L190" s="74">
        <f t="shared" si="4"/>
        <v>33.5</v>
      </c>
      <c r="M190" s="75">
        <v>33.5</v>
      </c>
      <c r="N190" s="121"/>
      <c r="O190" s="26"/>
      <c r="P190" s="75">
        <v>33.5</v>
      </c>
      <c r="Q190" s="97">
        <f t="shared" si="5"/>
        <v>1</v>
      </c>
      <c r="R190" s="46" t="s">
        <v>29</v>
      </c>
    </row>
    <row r="191" ht="63" spans="1:18">
      <c r="A191" s="25">
        <v>185</v>
      </c>
      <c r="B191" s="26" t="s">
        <v>21</v>
      </c>
      <c r="C191" s="26" t="s">
        <v>524</v>
      </c>
      <c r="D191" s="36" t="s">
        <v>537</v>
      </c>
      <c r="E191" s="29" t="s">
        <v>24</v>
      </c>
      <c r="F191" s="120" t="s">
        <v>97</v>
      </c>
      <c r="G191" s="37">
        <v>2020.9</v>
      </c>
      <c r="H191" s="74">
        <v>2020.12</v>
      </c>
      <c r="I191" s="37" t="s">
        <v>98</v>
      </c>
      <c r="J191" s="120" t="s">
        <v>29</v>
      </c>
      <c r="K191" s="41" t="s">
        <v>538</v>
      </c>
      <c r="L191" s="74">
        <f t="shared" si="4"/>
        <v>16.5</v>
      </c>
      <c r="M191" s="75">
        <v>16.5</v>
      </c>
      <c r="N191" s="77"/>
      <c r="O191" s="26"/>
      <c r="P191" s="26">
        <v>16.5</v>
      </c>
      <c r="Q191" s="97">
        <f t="shared" si="5"/>
        <v>1</v>
      </c>
      <c r="R191" s="46" t="s">
        <v>29</v>
      </c>
    </row>
    <row r="192" ht="21" spans="1:18">
      <c r="A192" s="25">
        <v>186</v>
      </c>
      <c r="B192" s="26" t="s">
        <v>21</v>
      </c>
      <c r="C192" s="46" t="s">
        <v>539</v>
      </c>
      <c r="D192" s="36" t="s">
        <v>540</v>
      </c>
      <c r="E192" s="29" t="s">
        <v>24</v>
      </c>
      <c r="F192" s="37" t="s">
        <v>541</v>
      </c>
      <c r="G192" s="46">
        <v>2020.1</v>
      </c>
      <c r="H192" s="37">
        <v>2020.12</v>
      </c>
      <c r="I192" s="37" t="s">
        <v>542</v>
      </c>
      <c r="J192" s="120" t="s">
        <v>29</v>
      </c>
      <c r="K192" s="83" t="s">
        <v>543</v>
      </c>
      <c r="L192" s="74">
        <v>138</v>
      </c>
      <c r="M192" s="74" t="s">
        <v>194</v>
      </c>
      <c r="N192" s="46"/>
      <c r="O192" s="46">
        <v>138</v>
      </c>
      <c r="P192" s="74">
        <v>138</v>
      </c>
      <c r="Q192" s="97">
        <f t="shared" si="5"/>
        <v>1</v>
      </c>
      <c r="R192" s="46" t="s">
        <v>29</v>
      </c>
    </row>
    <row r="193" ht="18" customHeight="1" spans="1:18">
      <c r="A193" s="25">
        <v>187</v>
      </c>
      <c r="B193" s="26" t="s">
        <v>21</v>
      </c>
      <c r="C193" s="27" t="s">
        <v>544</v>
      </c>
      <c r="D193" s="27" t="s">
        <v>545</v>
      </c>
      <c r="E193" s="30" t="s">
        <v>32</v>
      </c>
      <c r="F193" s="27" t="s">
        <v>546</v>
      </c>
      <c r="G193" s="26">
        <v>2020.01</v>
      </c>
      <c r="H193" s="26">
        <v>2020.12</v>
      </c>
      <c r="I193" s="26" t="s">
        <v>547</v>
      </c>
      <c r="J193" s="26" t="s">
        <v>29</v>
      </c>
      <c r="K193" s="27" t="s">
        <v>548</v>
      </c>
      <c r="L193" s="74">
        <f t="shared" si="4"/>
        <v>12</v>
      </c>
      <c r="M193" s="26"/>
      <c r="N193" s="26"/>
      <c r="O193" s="26">
        <v>12</v>
      </c>
      <c r="P193" s="26">
        <v>12</v>
      </c>
      <c r="Q193" s="97">
        <f t="shared" si="5"/>
        <v>1</v>
      </c>
      <c r="R193" s="46" t="s">
        <v>29</v>
      </c>
    </row>
    <row r="194" ht="18" customHeight="1" spans="1:18">
      <c r="A194" s="25">
        <v>188</v>
      </c>
      <c r="B194" s="26" t="s">
        <v>21</v>
      </c>
      <c r="C194" s="27" t="s">
        <v>544</v>
      </c>
      <c r="D194" s="27" t="s">
        <v>549</v>
      </c>
      <c r="E194" s="30" t="s">
        <v>32</v>
      </c>
      <c r="F194" s="27" t="s">
        <v>550</v>
      </c>
      <c r="G194" s="26">
        <v>2020.01</v>
      </c>
      <c r="H194" s="26">
        <v>2020.12</v>
      </c>
      <c r="I194" s="26" t="s">
        <v>551</v>
      </c>
      <c r="J194" s="26" t="s">
        <v>29</v>
      </c>
      <c r="K194" s="27" t="s">
        <v>548</v>
      </c>
      <c r="L194" s="74">
        <f t="shared" si="4"/>
        <v>12</v>
      </c>
      <c r="M194" s="26"/>
      <c r="N194" s="26"/>
      <c r="O194" s="26">
        <v>12</v>
      </c>
      <c r="P194" s="26">
        <v>12</v>
      </c>
      <c r="Q194" s="97">
        <f t="shared" si="5"/>
        <v>1</v>
      </c>
      <c r="R194" s="46" t="s">
        <v>29</v>
      </c>
    </row>
    <row r="195" ht="18" customHeight="1" spans="1:18">
      <c r="A195" s="25">
        <v>189</v>
      </c>
      <c r="B195" s="26" t="s">
        <v>21</v>
      </c>
      <c r="C195" s="27" t="s">
        <v>544</v>
      </c>
      <c r="D195" s="27" t="s">
        <v>552</v>
      </c>
      <c r="E195" s="30" t="s">
        <v>32</v>
      </c>
      <c r="F195" s="27" t="s">
        <v>553</v>
      </c>
      <c r="G195" s="26">
        <v>2020.01</v>
      </c>
      <c r="H195" s="26">
        <v>2020.12</v>
      </c>
      <c r="I195" s="26" t="s">
        <v>554</v>
      </c>
      <c r="J195" s="26" t="s">
        <v>29</v>
      </c>
      <c r="K195" s="27" t="s">
        <v>548</v>
      </c>
      <c r="L195" s="74">
        <f t="shared" si="4"/>
        <v>12</v>
      </c>
      <c r="M195" s="26"/>
      <c r="N195" s="26"/>
      <c r="O195" s="26">
        <v>12</v>
      </c>
      <c r="P195" s="26">
        <v>12</v>
      </c>
      <c r="Q195" s="97">
        <f t="shared" si="5"/>
        <v>1</v>
      </c>
      <c r="R195" s="46" t="s">
        <v>29</v>
      </c>
    </row>
    <row r="196" ht="18" customHeight="1" spans="1:18">
      <c r="A196" s="25">
        <v>190</v>
      </c>
      <c r="B196" s="26" t="s">
        <v>21</v>
      </c>
      <c r="C196" s="27" t="s">
        <v>544</v>
      </c>
      <c r="D196" s="27" t="s">
        <v>555</v>
      </c>
      <c r="E196" s="29" t="s">
        <v>24</v>
      </c>
      <c r="F196" s="27" t="s">
        <v>556</v>
      </c>
      <c r="G196" s="26">
        <v>2020.01</v>
      </c>
      <c r="H196" s="26">
        <v>2020.12</v>
      </c>
      <c r="I196" s="26" t="s">
        <v>557</v>
      </c>
      <c r="J196" s="26" t="s">
        <v>29</v>
      </c>
      <c r="K196" s="27" t="s">
        <v>43</v>
      </c>
      <c r="L196" s="74">
        <f t="shared" si="4"/>
        <v>96</v>
      </c>
      <c r="M196" s="82">
        <v>96</v>
      </c>
      <c r="N196" s="26"/>
      <c r="O196" s="26"/>
      <c r="P196" s="26">
        <v>96</v>
      </c>
      <c r="Q196" s="97">
        <f t="shared" si="5"/>
        <v>1</v>
      </c>
      <c r="R196" s="46" t="s">
        <v>29</v>
      </c>
    </row>
    <row r="197" ht="18" customHeight="1" spans="1:18">
      <c r="A197" s="25">
        <v>191</v>
      </c>
      <c r="B197" s="26" t="s">
        <v>21</v>
      </c>
      <c r="C197" s="27" t="s">
        <v>544</v>
      </c>
      <c r="D197" s="27" t="s">
        <v>558</v>
      </c>
      <c r="E197" s="29" t="s">
        <v>24</v>
      </c>
      <c r="F197" s="27" t="s">
        <v>559</v>
      </c>
      <c r="G197" s="26">
        <v>2020.01</v>
      </c>
      <c r="H197" s="26">
        <v>2020.12</v>
      </c>
      <c r="I197" s="26" t="s">
        <v>560</v>
      </c>
      <c r="J197" s="26" t="s">
        <v>29</v>
      </c>
      <c r="K197" s="27" t="s">
        <v>43</v>
      </c>
      <c r="L197" s="74">
        <f t="shared" si="4"/>
        <v>148</v>
      </c>
      <c r="M197" s="82">
        <v>148</v>
      </c>
      <c r="N197" s="26"/>
      <c r="O197" s="26"/>
      <c r="P197" s="26">
        <v>148</v>
      </c>
      <c r="Q197" s="97">
        <f t="shared" si="5"/>
        <v>1</v>
      </c>
      <c r="R197" s="46" t="s">
        <v>29</v>
      </c>
    </row>
    <row r="198" ht="18" customHeight="1" spans="1:18">
      <c r="A198" s="25">
        <v>192</v>
      </c>
      <c r="B198" s="26" t="s">
        <v>21</v>
      </c>
      <c r="C198" s="27" t="s">
        <v>544</v>
      </c>
      <c r="D198" s="27" t="s">
        <v>561</v>
      </c>
      <c r="E198" s="30" t="s">
        <v>70</v>
      </c>
      <c r="F198" s="27" t="s">
        <v>97</v>
      </c>
      <c r="G198" s="26">
        <v>2020.05</v>
      </c>
      <c r="H198" s="26">
        <v>2020.11</v>
      </c>
      <c r="I198" s="26" t="s">
        <v>98</v>
      </c>
      <c r="J198" s="26" t="s">
        <v>29</v>
      </c>
      <c r="K198" s="27" t="s">
        <v>63</v>
      </c>
      <c r="L198" s="74">
        <f t="shared" si="4"/>
        <v>10</v>
      </c>
      <c r="M198" s="82">
        <v>10</v>
      </c>
      <c r="N198" s="26"/>
      <c r="O198" s="26"/>
      <c r="P198" s="26">
        <v>10</v>
      </c>
      <c r="Q198" s="97">
        <f t="shared" si="5"/>
        <v>1</v>
      </c>
      <c r="R198" s="46" t="s">
        <v>29</v>
      </c>
    </row>
    <row r="199" ht="18" customHeight="1" spans="1:18">
      <c r="A199" s="25">
        <v>193</v>
      </c>
      <c r="B199" s="26" t="s">
        <v>21</v>
      </c>
      <c r="C199" s="27" t="s">
        <v>544</v>
      </c>
      <c r="D199" s="27" t="s">
        <v>562</v>
      </c>
      <c r="E199" s="30" t="s">
        <v>70</v>
      </c>
      <c r="F199" s="27" t="s">
        <v>563</v>
      </c>
      <c r="G199" s="26">
        <v>2020.01</v>
      </c>
      <c r="H199" s="26">
        <v>2020.12</v>
      </c>
      <c r="I199" s="26" t="s">
        <v>564</v>
      </c>
      <c r="J199" s="26" t="s">
        <v>29</v>
      </c>
      <c r="K199" s="27" t="s">
        <v>30</v>
      </c>
      <c r="L199" s="74">
        <f t="shared" si="4"/>
        <v>76</v>
      </c>
      <c r="M199" s="26">
        <v>76</v>
      </c>
      <c r="N199" s="26"/>
      <c r="O199" s="26"/>
      <c r="P199" s="26">
        <v>76</v>
      </c>
      <c r="Q199" s="97">
        <f t="shared" si="5"/>
        <v>1</v>
      </c>
      <c r="R199" s="46" t="s">
        <v>29</v>
      </c>
    </row>
    <row r="200" ht="18" customHeight="1" spans="1:18">
      <c r="A200" s="25">
        <v>194</v>
      </c>
      <c r="B200" s="26" t="s">
        <v>21</v>
      </c>
      <c r="C200" s="27" t="s">
        <v>565</v>
      </c>
      <c r="D200" s="122" t="s">
        <v>566</v>
      </c>
      <c r="E200" s="29" t="s">
        <v>24</v>
      </c>
      <c r="F200" s="123" t="s">
        <v>567</v>
      </c>
      <c r="G200" s="124">
        <v>2020.09</v>
      </c>
      <c r="H200" s="124">
        <v>2020.11</v>
      </c>
      <c r="I200" s="153" t="s">
        <v>568</v>
      </c>
      <c r="J200" s="154" t="s">
        <v>29</v>
      </c>
      <c r="K200" s="155" t="s">
        <v>203</v>
      </c>
      <c r="L200" s="74">
        <f t="shared" ref="L200:L263" si="6">M200+N200+O200</f>
        <v>120</v>
      </c>
      <c r="M200" s="156">
        <v>120</v>
      </c>
      <c r="N200" s="26"/>
      <c r="O200" s="26"/>
      <c r="P200" s="26">
        <v>120</v>
      </c>
      <c r="Q200" s="97">
        <f t="shared" ref="Q200:Q263" si="7">P200/L200</f>
        <v>1</v>
      </c>
      <c r="R200" s="46" t="s">
        <v>29</v>
      </c>
    </row>
    <row r="201" ht="18" customHeight="1" spans="1:18">
      <c r="A201" s="25">
        <v>195</v>
      </c>
      <c r="B201" s="26" t="s">
        <v>21</v>
      </c>
      <c r="C201" s="27" t="s">
        <v>565</v>
      </c>
      <c r="D201" s="125" t="s">
        <v>569</v>
      </c>
      <c r="E201" s="29" t="s">
        <v>24</v>
      </c>
      <c r="F201" s="126" t="s">
        <v>570</v>
      </c>
      <c r="G201" s="124">
        <v>2020.09</v>
      </c>
      <c r="H201" s="124">
        <v>2020.11</v>
      </c>
      <c r="I201" s="157" t="s">
        <v>568</v>
      </c>
      <c r="J201" s="154" t="s">
        <v>29</v>
      </c>
      <c r="K201" s="158" t="s">
        <v>203</v>
      </c>
      <c r="L201" s="74">
        <f t="shared" si="6"/>
        <v>326</v>
      </c>
      <c r="M201" s="159">
        <v>326</v>
      </c>
      <c r="N201" s="26"/>
      <c r="O201" s="26"/>
      <c r="P201" s="26">
        <v>326</v>
      </c>
      <c r="Q201" s="97">
        <f t="shared" si="7"/>
        <v>1</v>
      </c>
      <c r="R201" s="46" t="s">
        <v>29</v>
      </c>
    </row>
    <row r="202" ht="18" customHeight="1" spans="1:18">
      <c r="A202" s="25">
        <v>196</v>
      </c>
      <c r="B202" s="26" t="s">
        <v>21</v>
      </c>
      <c r="C202" s="27" t="s">
        <v>565</v>
      </c>
      <c r="D202" s="122" t="s">
        <v>571</v>
      </c>
      <c r="E202" s="29" t="s">
        <v>24</v>
      </c>
      <c r="F202" s="127" t="s">
        <v>572</v>
      </c>
      <c r="G202" s="124">
        <v>2020.09</v>
      </c>
      <c r="H202" s="124">
        <v>2020.11</v>
      </c>
      <c r="I202" s="157" t="s">
        <v>568</v>
      </c>
      <c r="J202" s="154" t="s">
        <v>29</v>
      </c>
      <c r="K202" s="160" t="s">
        <v>203</v>
      </c>
      <c r="L202" s="74">
        <f t="shared" si="6"/>
        <v>122</v>
      </c>
      <c r="M202" s="159">
        <v>122</v>
      </c>
      <c r="N202" s="26"/>
      <c r="O202" s="26"/>
      <c r="P202" s="26">
        <v>122</v>
      </c>
      <c r="Q202" s="97">
        <f t="shared" si="7"/>
        <v>1</v>
      </c>
      <c r="R202" s="46" t="s">
        <v>29</v>
      </c>
    </row>
    <row r="203" ht="18" customHeight="1" spans="1:18">
      <c r="A203" s="25">
        <v>197</v>
      </c>
      <c r="B203" s="26" t="s">
        <v>21</v>
      </c>
      <c r="C203" s="27" t="s">
        <v>565</v>
      </c>
      <c r="D203" s="122" t="s">
        <v>573</v>
      </c>
      <c r="E203" s="29" t="s">
        <v>24</v>
      </c>
      <c r="F203" s="128" t="s">
        <v>574</v>
      </c>
      <c r="G203" s="124">
        <v>2020.09</v>
      </c>
      <c r="H203" s="124">
        <v>2020.11</v>
      </c>
      <c r="I203" s="161" t="s">
        <v>568</v>
      </c>
      <c r="J203" s="154" t="s">
        <v>29</v>
      </c>
      <c r="K203" s="162" t="s">
        <v>203</v>
      </c>
      <c r="L203" s="74">
        <f t="shared" si="6"/>
        <v>58</v>
      </c>
      <c r="M203" s="156">
        <v>58</v>
      </c>
      <c r="N203" s="26"/>
      <c r="O203" s="26"/>
      <c r="P203" s="26">
        <v>58</v>
      </c>
      <c r="Q203" s="97">
        <f t="shared" si="7"/>
        <v>1</v>
      </c>
      <c r="R203" s="46" t="s">
        <v>29</v>
      </c>
    </row>
    <row r="204" ht="18" customHeight="1" spans="1:18">
      <c r="A204" s="25">
        <v>198</v>
      </c>
      <c r="B204" s="26" t="s">
        <v>21</v>
      </c>
      <c r="C204" s="27" t="s">
        <v>565</v>
      </c>
      <c r="D204" s="122" t="s">
        <v>575</v>
      </c>
      <c r="E204" s="29" t="s">
        <v>24</v>
      </c>
      <c r="F204" s="129" t="s">
        <v>576</v>
      </c>
      <c r="G204" s="124">
        <v>2020.09</v>
      </c>
      <c r="H204" s="124">
        <v>2020.11</v>
      </c>
      <c r="I204" s="163" t="s">
        <v>577</v>
      </c>
      <c r="J204" s="154" t="s">
        <v>29</v>
      </c>
      <c r="K204" s="164" t="s">
        <v>229</v>
      </c>
      <c r="L204" s="74">
        <f t="shared" si="6"/>
        <v>42</v>
      </c>
      <c r="M204" s="82">
        <v>42</v>
      </c>
      <c r="N204" s="26"/>
      <c r="O204" s="165"/>
      <c r="P204" s="165">
        <v>42</v>
      </c>
      <c r="Q204" s="97">
        <f t="shared" si="7"/>
        <v>1</v>
      </c>
      <c r="R204" s="46" t="s">
        <v>29</v>
      </c>
    </row>
    <row r="205" ht="18" customHeight="1" spans="1:18">
      <c r="A205" s="25">
        <v>199</v>
      </c>
      <c r="B205" s="26" t="s">
        <v>21</v>
      </c>
      <c r="C205" s="27" t="s">
        <v>565</v>
      </c>
      <c r="D205" s="122" t="s">
        <v>578</v>
      </c>
      <c r="E205" s="29" t="s">
        <v>24</v>
      </c>
      <c r="F205" s="130" t="s">
        <v>579</v>
      </c>
      <c r="G205" s="131">
        <v>2020.04</v>
      </c>
      <c r="H205" s="132">
        <v>2020.11</v>
      </c>
      <c r="I205" s="166" t="s">
        <v>580</v>
      </c>
      <c r="J205" s="154" t="s">
        <v>29</v>
      </c>
      <c r="K205" s="167" t="s">
        <v>581</v>
      </c>
      <c r="L205" s="74">
        <f t="shared" si="6"/>
        <v>157.959</v>
      </c>
      <c r="M205" s="156">
        <v>157.959</v>
      </c>
      <c r="N205" s="26"/>
      <c r="O205" s="165"/>
      <c r="P205" s="165">
        <v>157.959</v>
      </c>
      <c r="Q205" s="97">
        <f t="shared" si="7"/>
        <v>1</v>
      </c>
      <c r="R205" s="46" t="s">
        <v>29</v>
      </c>
    </row>
    <row r="206" ht="18" customHeight="1" spans="1:18">
      <c r="A206" s="25">
        <v>200</v>
      </c>
      <c r="B206" s="26" t="s">
        <v>21</v>
      </c>
      <c r="C206" s="27" t="s">
        <v>565</v>
      </c>
      <c r="D206" s="133" t="s">
        <v>582</v>
      </c>
      <c r="E206" s="30" t="s">
        <v>32</v>
      </c>
      <c r="F206" s="134" t="s">
        <v>583</v>
      </c>
      <c r="G206" s="131">
        <v>2020.03</v>
      </c>
      <c r="H206" s="135">
        <v>2020.5</v>
      </c>
      <c r="I206" s="168" t="s">
        <v>584</v>
      </c>
      <c r="J206" s="154" t="s">
        <v>29</v>
      </c>
      <c r="K206" s="169" t="s">
        <v>37</v>
      </c>
      <c r="L206" s="74">
        <f t="shared" si="6"/>
        <v>12</v>
      </c>
      <c r="M206" s="26"/>
      <c r="N206" s="26"/>
      <c r="O206" s="26">
        <v>12</v>
      </c>
      <c r="P206" s="26">
        <v>12</v>
      </c>
      <c r="Q206" s="97">
        <f t="shared" si="7"/>
        <v>1</v>
      </c>
      <c r="R206" s="46" t="s">
        <v>29</v>
      </c>
    </row>
    <row r="207" ht="18" customHeight="1" spans="1:18">
      <c r="A207" s="25">
        <v>201</v>
      </c>
      <c r="B207" s="26" t="s">
        <v>21</v>
      </c>
      <c r="C207" s="27" t="s">
        <v>565</v>
      </c>
      <c r="D207" s="133" t="s">
        <v>585</v>
      </c>
      <c r="E207" s="30" t="s">
        <v>32</v>
      </c>
      <c r="F207" s="136" t="s">
        <v>586</v>
      </c>
      <c r="G207" s="124">
        <v>2020.09</v>
      </c>
      <c r="H207" s="124">
        <v>2020.11</v>
      </c>
      <c r="I207" s="170" t="s">
        <v>587</v>
      </c>
      <c r="J207" s="154" t="s">
        <v>29</v>
      </c>
      <c r="K207" s="171" t="s">
        <v>63</v>
      </c>
      <c r="L207" s="74">
        <f t="shared" si="6"/>
        <v>30</v>
      </c>
      <c r="M207" s="26"/>
      <c r="N207" s="26">
        <v>30</v>
      </c>
      <c r="O207" s="172"/>
      <c r="P207" s="172">
        <v>28</v>
      </c>
      <c r="Q207" s="97">
        <f t="shared" si="7"/>
        <v>0.933333333333333</v>
      </c>
      <c r="R207" s="26" t="s">
        <v>44</v>
      </c>
    </row>
    <row r="208" ht="18" customHeight="1" spans="1:18">
      <c r="A208" s="25">
        <v>202</v>
      </c>
      <c r="B208" s="26" t="s">
        <v>21</v>
      </c>
      <c r="C208" s="27" t="s">
        <v>565</v>
      </c>
      <c r="D208" s="137" t="s">
        <v>588</v>
      </c>
      <c r="E208" s="30" t="s">
        <v>32</v>
      </c>
      <c r="F208" s="138" t="s">
        <v>589</v>
      </c>
      <c r="G208" s="124">
        <v>2020.08</v>
      </c>
      <c r="H208" s="124">
        <v>2020.11</v>
      </c>
      <c r="I208" s="173" t="s">
        <v>590</v>
      </c>
      <c r="J208" s="154" t="s">
        <v>29</v>
      </c>
      <c r="K208" s="174" t="s">
        <v>591</v>
      </c>
      <c r="L208" s="74">
        <f t="shared" si="6"/>
        <v>78.7</v>
      </c>
      <c r="M208" s="74">
        <v>68.7</v>
      </c>
      <c r="N208" s="46">
        <v>10</v>
      </c>
      <c r="O208" s="175"/>
      <c r="P208" s="175">
        <v>78.7</v>
      </c>
      <c r="Q208" s="97">
        <f t="shared" si="7"/>
        <v>1</v>
      </c>
      <c r="R208" s="46" t="s">
        <v>29</v>
      </c>
    </row>
    <row r="209" ht="18" customHeight="1" spans="1:18">
      <c r="A209" s="25">
        <v>203</v>
      </c>
      <c r="B209" s="26" t="s">
        <v>21</v>
      </c>
      <c r="C209" s="27" t="s">
        <v>565</v>
      </c>
      <c r="D209" s="139" t="s">
        <v>592</v>
      </c>
      <c r="E209" s="29" t="s">
        <v>24</v>
      </c>
      <c r="F209" s="140" t="s">
        <v>593</v>
      </c>
      <c r="G209" s="124">
        <v>2020.09</v>
      </c>
      <c r="H209" s="124">
        <v>2020.11</v>
      </c>
      <c r="I209" s="176" t="s">
        <v>594</v>
      </c>
      <c r="J209" s="154" t="s">
        <v>29</v>
      </c>
      <c r="K209" s="177" t="s">
        <v>229</v>
      </c>
      <c r="L209" s="74">
        <f t="shared" si="6"/>
        <v>130</v>
      </c>
      <c r="M209" s="178">
        <v>130</v>
      </c>
      <c r="N209" s="26"/>
      <c r="O209" s="179"/>
      <c r="P209" s="179">
        <v>130</v>
      </c>
      <c r="Q209" s="97">
        <f t="shared" si="7"/>
        <v>1</v>
      </c>
      <c r="R209" s="46" t="s">
        <v>29</v>
      </c>
    </row>
    <row r="210" ht="18" customHeight="1" spans="1:18">
      <c r="A210" s="25">
        <v>204</v>
      </c>
      <c r="B210" s="26" t="s">
        <v>21</v>
      </c>
      <c r="C210" s="27" t="s">
        <v>565</v>
      </c>
      <c r="D210" s="122" t="s">
        <v>595</v>
      </c>
      <c r="E210" s="30" t="s">
        <v>70</v>
      </c>
      <c r="F210" s="141" t="s">
        <v>596</v>
      </c>
      <c r="G210" s="124" t="s">
        <v>597</v>
      </c>
      <c r="H210" s="124">
        <v>2020.08</v>
      </c>
      <c r="I210" s="180" t="s">
        <v>598</v>
      </c>
      <c r="J210" s="154" t="s">
        <v>29</v>
      </c>
      <c r="K210" s="181" t="s">
        <v>37</v>
      </c>
      <c r="L210" s="74">
        <f t="shared" si="6"/>
        <v>12</v>
      </c>
      <c r="M210" s="165"/>
      <c r="N210" s="26"/>
      <c r="O210" s="26">
        <v>12</v>
      </c>
      <c r="P210" s="26">
        <v>12</v>
      </c>
      <c r="Q210" s="97">
        <f t="shared" si="7"/>
        <v>1</v>
      </c>
      <c r="R210" s="46" t="s">
        <v>29</v>
      </c>
    </row>
    <row r="211" ht="18" customHeight="1" spans="1:18">
      <c r="A211" s="25">
        <v>205</v>
      </c>
      <c r="B211" s="26" t="s">
        <v>21</v>
      </c>
      <c r="C211" s="27" t="s">
        <v>565</v>
      </c>
      <c r="D211" s="122" t="s">
        <v>599</v>
      </c>
      <c r="E211" s="29" t="s">
        <v>24</v>
      </c>
      <c r="F211" s="142" t="s">
        <v>97</v>
      </c>
      <c r="G211" s="124">
        <v>2020.09</v>
      </c>
      <c r="H211" s="124">
        <v>2020.11</v>
      </c>
      <c r="I211" s="182" t="s">
        <v>98</v>
      </c>
      <c r="J211" s="154" t="s">
        <v>29</v>
      </c>
      <c r="K211" s="181" t="s">
        <v>158</v>
      </c>
      <c r="L211" s="74">
        <f t="shared" si="6"/>
        <v>10</v>
      </c>
      <c r="M211" s="82">
        <v>10</v>
      </c>
      <c r="N211" s="26"/>
      <c r="O211" s="165"/>
      <c r="P211" s="165">
        <v>10</v>
      </c>
      <c r="Q211" s="97">
        <f t="shared" si="7"/>
        <v>1</v>
      </c>
      <c r="R211" s="46" t="s">
        <v>29</v>
      </c>
    </row>
    <row r="212" ht="18" customHeight="1" spans="1:18">
      <c r="A212" s="25">
        <v>206</v>
      </c>
      <c r="B212" s="26" t="s">
        <v>21</v>
      </c>
      <c r="C212" s="27" t="s">
        <v>565</v>
      </c>
      <c r="D212" s="143" t="s">
        <v>600</v>
      </c>
      <c r="E212" s="29" t="s">
        <v>24</v>
      </c>
      <c r="F212" s="144" t="s">
        <v>601</v>
      </c>
      <c r="G212" s="124">
        <v>2020.09</v>
      </c>
      <c r="H212" s="124">
        <v>2020.11</v>
      </c>
      <c r="I212" s="183" t="s">
        <v>602</v>
      </c>
      <c r="J212" s="154" t="s">
        <v>29</v>
      </c>
      <c r="K212" s="177" t="s">
        <v>229</v>
      </c>
      <c r="L212" s="74">
        <f t="shared" si="6"/>
        <v>64</v>
      </c>
      <c r="M212" s="178">
        <v>64</v>
      </c>
      <c r="N212" s="26"/>
      <c r="O212" s="26"/>
      <c r="P212" s="26">
        <v>64</v>
      </c>
      <c r="Q212" s="97">
        <f t="shared" si="7"/>
        <v>1</v>
      </c>
      <c r="R212" s="46" t="s">
        <v>29</v>
      </c>
    </row>
    <row r="213" ht="18" customHeight="1" spans="1:18">
      <c r="A213" s="25">
        <v>207</v>
      </c>
      <c r="B213" s="26" t="s">
        <v>21</v>
      </c>
      <c r="C213" s="27" t="s">
        <v>565</v>
      </c>
      <c r="D213" s="139" t="s">
        <v>603</v>
      </c>
      <c r="E213" s="29" t="s">
        <v>24</v>
      </c>
      <c r="F213" s="145" t="s">
        <v>604</v>
      </c>
      <c r="G213" s="124">
        <v>2020.09</v>
      </c>
      <c r="H213" s="124">
        <v>2020.11</v>
      </c>
      <c r="I213" s="184" t="s">
        <v>605</v>
      </c>
      <c r="J213" s="154" t="s">
        <v>29</v>
      </c>
      <c r="K213" s="177" t="s">
        <v>229</v>
      </c>
      <c r="L213" s="74">
        <f t="shared" si="6"/>
        <v>36</v>
      </c>
      <c r="M213" s="178">
        <v>36</v>
      </c>
      <c r="N213" s="26"/>
      <c r="O213" s="179"/>
      <c r="P213" s="179">
        <v>36</v>
      </c>
      <c r="Q213" s="97">
        <f t="shared" si="7"/>
        <v>1</v>
      </c>
      <c r="R213" s="46" t="s">
        <v>29</v>
      </c>
    </row>
    <row r="214" ht="21" customHeight="1" spans="1:18">
      <c r="A214" s="25">
        <v>208</v>
      </c>
      <c r="B214" s="26" t="s">
        <v>21</v>
      </c>
      <c r="C214" s="26" t="s">
        <v>606</v>
      </c>
      <c r="D214" s="36" t="s">
        <v>607</v>
      </c>
      <c r="E214" s="29" t="s">
        <v>24</v>
      </c>
      <c r="F214" s="146" t="s">
        <v>608</v>
      </c>
      <c r="G214" s="29" t="s">
        <v>609</v>
      </c>
      <c r="H214" s="29" t="s">
        <v>610</v>
      </c>
      <c r="I214" s="185" t="s">
        <v>611</v>
      </c>
      <c r="J214" s="46" t="s">
        <v>29</v>
      </c>
      <c r="K214" s="91" t="s">
        <v>612</v>
      </c>
      <c r="L214" s="74">
        <f t="shared" si="6"/>
        <v>9.1</v>
      </c>
      <c r="M214" s="82">
        <v>9.1</v>
      </c>
      <c r="N214" s="26"/>
      <c r="O214" s="26"/>
      <c r="P214" s="26">
        <v>9.1</v>
      </c>
      <c r="Q214" s="97">
        <f t="shared" si="7"/>
        <v>1</v>
      </c>
      <c r="R214" s="46" t="s">
        <v>29</v>
      </c>
    </row>
    <row r="215" ht="21" customHeight="1" spans="1:18">
      <c r="A215" s="25">
        <v>209</v>
      </c>
      <c r="B215" s="26" t="s">
        <v>21</v>
      </c>
      <c r="C215" s="26" t="s">
        <v>606</v>
      </c>
      <c r="D215" s="27" t="s">
        <v>613</v>
      </c>
      <c r="E215" s="29" t="s">
        <v>24</v>
      </c>
      <c r="F215" s="146" t="s">
        <v>614</v>
      </c>
      <c r="G215" s="29" t="s">
        <v>609</v>
      </c>
      <c r="H215" s="29" t="s">
        <v>615</v>
      </c>
      <c r="I215" s="185" t="s">
        <v>616</v>
      </c>
      <c r="J215" s="46" t="s">
        <v>29</v>
      </c>
      <c r="K215" s="91" t="s">
        <v>612</v>
      </c>
      <c r="L215" s="74">
        <f t="shared" si="6"/>
        <v>11.9</v>
      </c>
      <c r="M215" s="82">
        <v>11.9</v>
      </c>
      <c r="N215" s="26"/>
      <c r="O215" s="26"/>
      <c r="P215" s="26">
        <v>11.9</v>
      </c>
      <c r="Q215" s="97">
        <f t="shared" si="7"/>
        <v>1</v>
      </c>
      <c r="R215" s="46" t="s">
        <v>29</v>
      </c>
    </row>
    <row r="216" ht="21" customHeight="1" spans="1:18">
      <c r="A216" s="25">
        <v>210</v>
      </c>
      <c r="B216" s="26" t="s">
        <v>21</v>
      </c>
      <c r="C216" s="26" t="s">
        <v>606</v>
      </c>
      <c r="D216" s="27" t="s">
        <v>617</v>
      </c>
      <c r="E216" s="29" t="s">
        <v>24</v>
      </c>
      <c r="F216" s="146" t="s">
        <v>618</v>
      </c>
      <c r="G216" s="29" t="s">
        <v>609</v>
      </c>
      <c r="H216" s="29" t="s">
        <v>615</v>
      </c>
      <c r="I216" s="185" t="s">
        <v>619</v>
      </c>
      <c r="J216" s="46" t="s">
        <v>29</v>
      </c>
      <c r="K216" s="91" t="s">
        <v>612</v>
      </c>
      <c r="L216" s="74">
        <f t="shared" si="6"/>
        <v>14</v>
      </c>
      <c r="M216" s="82">
        <v>14</v>
      </c>
      <c r="N216" s="26"/>
      <c r="O216" s="26"/>
      <c r="P216" s="26">
        <v>14</v>
      </c>
      <c r="Q216" s="97">
        <f t="shared" si="7"/>
        <v>1</v>
      </c>
      <c r="R216" s="46" t="s">
        <v>29</v>
      </c>
    </row>
    <row r="217" ht="21" customHeight="1" spans="1:18">
      <c r="A217" s="25">
        <v>211</v>
      </c>
      <c r="B217" s="26" t="s">
        <v>21</v>
      </c>
      <c r="C217" s="26" t="s">
        <v>606</v>
      </c>
      <c r="D217" s="27" t="s">
        <v>620</v>
      </c>
      <c r="E217" s="29" t="s">
        <v>24</v>
      </c>
      <c r="F217" s="146" t="s">
        <v>621</v>
      </c>
      <c r="G217" s="29" t="s">
        <v>609</v>
      </c>
      <c r="H217" s="29" t="s">
        <v>615</v>
      </c>
      <c r="I217" s="185" t="s">
        <v>622</v>
      </c>
      <c r="J217" s="46" t="s">
        <v>29</v>
      </c>
      <c r="K217" s="91" t="s">
        <v>612</v>
      </c>
      <c r="L217" s="74">
        <f t="shared" si="6"/>
        <v>56.4</v>
      </c>
      <c r="M217" s="82">
        <v>56.4</v>
      </c>
      <c r="N217" s="26"/>
      <c r="O217" s="26"/>
      <c r="P217" s="26">
        <v>48.76</v>
      </c>
      <c r="Q217" s="97">
        <f t="shared" si="7"/>
        <v>0.864539007092199</v>
      </c>
      <c r="R217" s="46" t="s">
        <v>44</v>
      </c>
    </row>
    <row r="218" ht="21" customHeight="1" spans="1:18">
      <c r="A218" s="25">
        <v>212</v>
      </c>
      <c r="B218" s="26" t="s">
        <v>21</v>
      </c>
      <c r="C218" s="26" t="s">
        <v>606</v>
      </c>
      <c r="D218" s="27" t="s">
        <v>623</v>
      </c>
      <c r="E218" s="29" t="s">
        <v>24</v>
      </c>
      <c r="F218" s="146" t="s">
        <v>624</v>
      </c>
      <c r="G218" s="29" t="s">
        <v>609</v>
      </c>
      <c r="H218" s="29" t="s">
        <v>615</v>
      </c>
      <c r="I218" s="185" t="s">
        <v>625</v>
      </c>
      <c r="J218" s="46" t="s">
        <v>29</v>
      </c>
      <c r="K218" s="91" t="s">
        <v>612</v>
      </c>
      <c r="L218" s="74">
        <f t="shared" si="6"/>
        <v>47</v>
      </c>
      <c r="M218" s="82">
        <v>47</v>
      </c>
      <c r="N218" s="26"/>
      <c r="O218" s="26"/>
      <c r="P218" s="26">
        <v>47</v>
      </c>
      <c r="Q218" s="97">
        <f t="shared" si="7"/>
        <v>1</v>
      </c>
      <c r="R218" s="46" t="s">
        <v>29</v>
      </c>
    </row>
    <row r="219" ht="21" customHeight="1" spans="1:18">
      <c r="A219" s="25">
        <v>213</v>
      </c>
      <c r="B219" s="26" t="s">
        <v>21</v>
      </c>
      <c r="C219" s="26" t="s">
        <v>606</v>
      </c>
      <c r="D219" s="27" t="s">
        <v>626</v>
      </c>
      <c r="E219" s="29" t="s">
        <v>24</v>
      </c>
      <c r="F219" s="146" t="s">
        <v>627</v>
      </c>
      <c r="G219" s="29" t="s">
        <v>609</v>
      </c>
      <c r="H219" s="29" t="s">
        <v>615</v>
      </c>
      <c r="I219" s="185" t="s">
        <v>628</v>
      </c>
      <c r="J219" s="46" t="s">
        <v>29</v>
      </c>
      <c r="K219" s="91" t="s">
        <v>612</v>
      </c>
      <c r="L219" s="74">
        <f t="shared" si="6"/>
        <v>3.5</v>
      </c>
      <c r="M219" s="82">
        <v>3.5</v>
      </c>
      <c r="N219" s="26"/>
      <c r="O219" s="26"/>
      <c r="P219" s="26">
        <v>3.5</v>
      </c>
      <c r="Q219" s="97">
        <f t="shared" si="7"/>
        <v>1</v>
      </c>
      <c r="R219" s="46" t="s">
        <v>29</v>
      </c>
    </row>
    <row r="220" ht="21" customHeight="1" spans="1:18">
      <c r="A220" s="25">
        <v>214</v>
      </c>
      <c r="B220" s="26" t="s">
        <v>21</v>
      </c>
      <c r="C220" s="26" t="s">
        <v>606</v>
      </c>
      <c r="D220" s="27" t="s">
        <v>629</v>
      </c>
      <c r="E220" s="29" t="s">
        <v>24</v>
      </c>
      <c r="F220" s="146" t="s">
        <v>608</v>
      </c>
      <c r="G220" s="29" t="s">
        <v>609</v>
      </c>
      <c r="H220" s="29" t="s">
        <v>615</v>
      </c>
      <c r="I220" s="185" t="s">
        <v>630</v>
      </c>
      <c r="J220" s="46" t="s">
        <v>29</v>
      </c>
      <c r="K220" s="91" t="s">
        <v>612</v>
      </c>
      <c r="L220" s="74">
        <f t="shared" si="6"/>
        <v>9.1</v>
      </c>
      <c r="M220" s="82">
        <v>9.1</v>
      </c>
      <c r="N220" s="26"/>
      <c r="O220" s="26"/>
      <c r="P220" s="26">
        <v>9.1</v>
      </c>
      <c r="Q220" s="97">
        <f t="shared" si="7"/>
        <v>1</v>
      </c>
      <c r="R220" s="46" t="s">
        <v>29</v>
      </c>
    </row>
    <row r="221" ht="21" customHeight="1" spans="1:18">
      <c r="A221" s="25">
        <v>215</v>
      </c>
      <c r="B221" s="26" t="s">
        <v>21</v>
      </c>
      <c r="C221" s="26" t="s">
        <v>606</v>
      </c>
      <c r="D221" s="27" t="s">
        <v>631</v>
      </c>
      <c r="E221" s="29" t="s">
        <v>24</v>
      </c>
      <c r="F221" s="146" t="s">
        <v>632</v>
      </c>
      <c r="G221" s="29" t="s">
        <v>609</v>
      </c>
      <c r="H221" s="29" t="s">
        <v>615</v>
      </c>
      <c r="I221" s="185" t="s">
        <v>633</v>
      </c>
      <c r="J221" s="46" t="s">
        <v>29</v>
      </c>
      <c r="K221" s="91" t="s">
        <v>612</v>
      </c>
      <c r="L221" s="74">
        <f t="shared" si="6"/>
        <v>21</v>
      </c>
      <c r="M221" s="82">
        <v>21</v>
      </c>
      <c r="N221" s="26"/>
      <c r="O221" s="26"/>
      <c r="P221" s="26">
        <v>21</v>
      </c>
      <c r="Q221" s="97">
        <f t="shared" si="7"/>
        <v>1</v>
      </c>
      <c r="R221" s="46" t="s">
        <v>29</v>
      </c>
    </row>
    <row r="222" ht="21" customHeight="1" spans="1:18">
      <c r="A222" s="25">
        <v>216</v>
      </c>
      <c r="B222" s="26" t="s">
        <v>21</v>
      </c>
      <c r="C222" s="26" t="s">
        <v>606</v>
      </c>
      <c r="D222" s="27" t="s">
        <v>634</v>
      </c>
      <c r="E222" s="30" t="s">
        <v>32</v>
      </c>
      <c r="F222" s="72" t="s">
        <v>635</v>
      </c>
      <c r="G222" s="29" t="s">
        <v>636</v>
      </c>
      <c r="H222" s="29" t="s">
        <v>615</v>
      </c>
      <c r="I222" s="72" t="s">
        <v>637</v>
      </c>
      <c r="J222" s="46" t="s">
        <v>29</v>
      </c>
      <c r="K222" s="91" t="s">
        <v>498</v>
      </c>
      <c r="L222" s="74">
        <f t="shared" si="6"/>
        <v>12</v>
      </c>
      <c r="M222" s="26"/>
      <c r="N222" s="26"/>
      <c r="O222" s="26">
        <v>12</v>
      </c>
      <c r="P222" s="26">
        <v>12</v>
      </c>
      <c r="Q222" s="97">
        <f t="shared" si="7"/>
        <v>1</v>
      </c>
      <c r="R222" s="46" t="s">
        <v>29</v>
      </c>
    </row>
    <row r="223" ht="21" customHeight="1" spans="1:18">
      <c r="A223" s="25">
        <v>217</v>
      </c>
      <c r="B223" s="26" t="s">
        <v>21</v>
      </c>
      <c r="C223" s="26" t="s">
        <v>606</v>
      </c>
      <c r="D223" s="27" t="s">
        <v>638</v>
      </c>
      <c r="E223" s="30" t="s">
        <v>32</v>
      </c>
      <c r="F223" s="72" t="s">
        <v>639</v>
      </c>
      <c r="G223" s="29" t="s">
        <v>636</v>
      </c>
      <c r="H223" s="29" t="s">
        <v>615</v>
      </c>
      <c r="I223" s="72" t="s">
        <v>640</v>
      </c>
      <c r="J223" s="46" t="s">
        <v>29</v>
      </c>
      <c r="K223" s="91" t="s">
        <v>498</v>
      </c>
      <c r="L223" s="74">
        <f t="shared" si="6"/>
        <v>12</v>
      </c>
      <c r="M223" s="26"/>
      <c r="N223" s="26"/>
      <c r="O223" s="26">
        <v>12</v>
      </c>
      <c r="P223" s="26">
        <v>12</v>
      </c>
      <c r="Q223" s="97">
        <f t="shared" si="7"/>
        <v>1</v>
      </c>
      <c r="R223" s="46" t="s">
        <v>29</v>
      </c>
    </row>
    <row r="224" ht="21" customHeight="1" spans="1:18">
      <c r="A224" s="25">
        <v>218</v>
      </c>
      <c r="B224" s="26" t="s">
        <v>21</v>
      </c>
      <c r="C224" s="26" t="s">
        <v>606</v>
      </c>
      <c r="D224" s="27" t="s">
        <v>641</v>
      </c>
      <c r="E224" s="30" t="s">
        <v>32</v>
      </c>
      <c r="F224" s="72" t="s">
        <v>639</v>
      </c>
      <c r="G224" s="29" t="s">
        <v>636</v>
      </c>
      <c r="H224" s="29" t="s">
        <v>642</v>
      </c>
      <c r="I224" s="72" t="s">
        <v>643</v>
      </c>
      <c r="J224" s="46" t="s">
        <v>29</v>
      </c>
      <c r="K224" s="91" t="s">
        <v>498</v>
      </c>
      <c r="L224" s="74">
        <f t="shared" si="6"/>
        <v>12</v>
      </c>
      <c r="M224" s="26"/>
      <c r="N224" s="26"/>
      <c r="O224" s="26">
        <v>12</v>
      </c>
      <c r="P224" s="26">
        <v>12</v>
      </c>
      <c r="Q224" s="97">
        <f t="shared" si="7"/>
        <v>1</v>
      </c>
      <c r="R224" s="46" t="s">
        <v>29</v>
      </c>
    </row>
    <row r="225" ht="21" customHeight="1" spans="1:18">
      <c r="A225" s="25">
        <v>219</v>
      </c>
      <c r="B225" s="26" t="s">
        <v>21</v>
      </c>
      <c r="C225" s="26" t="s">
        <v>606</v>
      </c>
      <c r="D225" s="28" t="s">
        <v>644</v>
      </c>
      <c r="E225" s="29" t="s">
        <v>24</v>
      </c>
      <c r="F225" s="28" t="s">
        <v>645</v>
      </c>
      <c r="G225" s="29">
        <v>2020.6</v>
      </c>
      <c r="H225" s="29" t="s">
        <v>254</v>
      </c>
      <c r="I225" s="28" t="s">
        <v>646</v>
      </c>
      <c r="J225" s="46" t="s">
        <v>29</v>
      </c>
      <c r="K225" s="28" t="s">
        <v>30</v>
      </c>
      <c r="L225" s="74">
        <f t="shared" si="6"/>
        <v>4</v>
      </c>
      <c r="M225" s="82">
        <v>4</v>
      </c>
      <c r="N225" s="26"/>
      <c r="O225" s="26"/>
      <c r="P225" s="82">
        <v>4</v>
      </c>
      <c r="Q225" s="97">
        <f t="shared" si="7"/>
        <v>1</v>
      </c>
      <c r="R225" s="46" t="s">
        <v>29</v>
      </c>
    </row>
    <row r="226" ht="21" customHeight="1" spans="1:18">
      <c r="A226" s="25">
        <v>220</v>
      </c>
      <c r="B226" s="26" t="s">
        <v>21</v>
      </c>
      <c r="C226" s="26" t="s">
        <v>606</v>
      </c>
      <c r="D226" s="27" t="s">
        <v>647</v>
      </c>
      <c r="E226" s="29" t="s">
        <v>24</v>
      </c>
      <c r="F226" s="116" t="s">
        <v>97</v>
      </c>
      <c r="G226" s="29">
        <v>2020.9</v>
      </c>
      <c r="H226" s="29" t="s">
        <v>254</v>
      </c>
      <c r="I226" s="28" t="s">
        <v>648</v>
      </c>
      <c r="J226" s="46" t="s">
        <v>29</v>
      </c>
      <c r="K226" s="28" t="s">
        <v>158</v>
      </c>
      <c r="L226" s="74">
        <f t="shared" si="6"/>
        <v>15.2</v>
      </c>
      <c r="M226" s="82">
        <v>15.2</v>
      </c>
      <c r="N226" s="26"/>
      <c r="O226" s="26"/>
      <c r="P226" s="26">
        <v>14.2</v>
      </c>
      <c r="Q226" s="97">
        <f t="shared" si="7"/>
        <v>0.934210526315789</v>
      </c>
      <c r="R226" s="46" t="s">
        <v>29</v>
      </c>
    </row>
    <row r="227" ht="28.5" spans="1:18">
      <c r="A227" s="25">
        <v>221</v>
      </c>
      <c r="B227" s="26" t="s">
        <v>21</v>
      </c>
      <c r="C227" s="26" t="s">
        <v>649</v>
      </c>
      <c r="D227" s="28" t="s">
        <v>650</v>
      </c>
      <c r="E227" s="29" t="s">
        <v>24</v>
      </c>
      <c r="F227" s="29" t="s">
        <v>651</v>
      </c>
      <c r="G227" s="54">
        <v>2020.09</v>
      </c>
      <c r="H227" s="54">
        <v>2020.12</v>
      </c>
      <c r="I227" s="29" t="s">
        <v>652</v>
      </c>
      <c r="J227" s="54" t="s">
        <v>29</v>
      </c>
      <c r="K227" s="72" t="s">
        <v>30</v>
      </c>
      <c r="L227" s="74">
        <f t="shared" si="6"/>
        <v>14</v>
      </c>
      <c r="M227" s="82">
        <v>14</v>
      </c>
      <c r="N227" s="26"/>
      <c r="O227" s="26"/>
      <c r="P227" s="26">
        <v>14</v>
      </c>
      <c r="Q227" s="97">
        <f t="shared" si="7"/>
        <v>1</v>
      </c>
      <c r="R227" s="46" t="s">
        <v>29</v>
      </c>
    </row>
    <row r="228" ht="20" spans="1:18">
      <c r="A228" s="25">
        <v>222</v>
      </c>
      <c r="B228" s="26" t="s">
        <v>21</v>
      </c>
      <c r="C228" s="26" t="s">
        <v>649</v>
      </c>
      <c r="D228" s="27" t="s">
        <v>653</v>
      </c>
      <c r="E228" s="30" t="s">
        <v>32</v>
      </c>
      <c r="F228" s="147" t="s">
        <v>654</v>
      </c>
      <c r="G228" s="26">
        <v>2020.01</v>
      </c>
      <c r="H228" s="26">
        <v>2020.12</v>
      </c>
      <c r="I228" s="147" t="s">
        <v>655</v>
      </c>
      <c r="J228" s="147" t="s">
        <v>29</v>
      </c>
      <c r="K228" s="91" t="s">
        <v>498</v>
      </c>
      <c r="L228" s="74">
        <f t="shared" si="6"/>
        <v>12</v>
      </c>
      <c r="M228" s="26"/>
      <c r="N228" s="26"/>
      <c r="O228" s="26">
        <v>12</v>
      </c>
      <c r="P228" s="26">
        <v>12</v>
      </c>
      <c r="Q228" s="97">
        <f t="shared" si="7"/>
        <v>1</v>
      </c>
      <c r="R228" s="46" t="s">
        <v>29</v>
      </c>
    </row>
    <row r="229" ht="29.5" spans="1:18">
      <c r="A229" s="25">
        <v>223</v>
      </c>
      <c r="B229" s="26" t="s">
        <v>21</v>
      </c>
      <c r="C229" s="26" t="s">
        <v>649</v>
      </c>
      <c r="D229" s="36" t="s">
        <v>656</v>
      </c>
      <c r="E229" s="29" t="s">
        <v>24</v>
      </c>
      <c r="F229" s="37" t="s">
        <v>657</v>
      </c>
      <c r="G229" s="46">
        <v>2020.06</v>
      </c>
      <c r="H229" s="46">
        <v>2020.09</v>
      </c>
      <c r="I229" s="37" t="s">
        <v>658</v>
      </c>
      <c r="J229" s="37" t="s">
        <v>29</v>
      </c>
      <c r="K229" s="85" t="s">
        <v>659</v>
      </c>
      <c r="L229" s="74">
        <f t="shared" si="6"/>
        <v>27</v>
      </c>
      <c r="M229" s="82">
        <v>27</v>
      </c>
      <c r="N229" s="26"/>
      <c r="O229" s="26"/>
      <c r="P229" s="26">
        <v>27</v>
      </c>
      <c r="Q229" s="97">
        <f t="shared" si="7"/>
        <v>1</v>
      </c>
      <c r="R229" s="46" t="s">
        <v>29</v>
      </c>
    </row>
    <row r="230" ht="29.5" spans="1:18">
      <c r="A230" s="25">
        <v>224</v>
      </c>
      <c r="B230" s="26" t="s">
        <v>21</v>
      </c>
      <c r="C230" s="26" t="s">
        <v>649</v>
      </c>
      <c r="D230" s="36" t="s">
        <v>660</v>
      </c>
      <c r="E230" s="29" t="s">
        <v>24</v>
      </c>
      <c r="F230" s="37" t="s">
        <v>97</v>
      </c>
      <c r="G230" s="46">
        <v>2020.09</v>
      </c>
      <c r="H230" s="46">
        <v>2020.11</v>
      </c>
      <c r="I230" s="37" t="s">
        <v>98</v>
      </c>
      <c r="J230" s="37" t="s">
        <v>29</v>
      </c>
      <c r="K230" s="85" t="s">
        <v>661</v>
      </c>
      <c r="L230" s="74">
        <f t="shared" si="6"/>
        <v>5</v>
      </c>
      <c r="M230" s="82">
        <v>5</v>
      </c>
      <c r="N230" s="26"/>
      <c r="O230" s="26"/>
      <c r="P230" s="26">
        <v>5</v>
      </c>
      <c r="Q230" s="97">
        <f t="shared" si="7"/>
        <v>1</v>
      </c>
      <c r="R230" s="46" t="s">
        <v>29</v>
      </c>
    </row>
    <row r="231" ht="31.5" spans="1:18">
      <c r="A231" s="25">
        <v>225</v>
      </c>
      <c r="B231" s="26" t="s">
        <v>21</v>
      </c>
      <c r="C231" s="26" t="s">
        <v>662</v>
      </c>
      <c r="D231" s="104" t="s">
        <v>663</v>
      </c>
      <c r="E231" s="29" t="s">
        <v>24</v>
      </c>
      <c r="F231" s="77" t="s">
        <v>664</v>
      </c>
      <c r="G231" s="77" t="s">
        <v>665</v>
      </c>
      <c r="H231" s="77" t="s">
        <v>666</v>
      </c>
      <c r="I231" s="77" t="s">
        <v>667</v>
      </c>
      <c r="J231" s="77" t="s">
        <v>29</v>
      </c>
      <c r="K231" s="104" t="s">
        <v>207</v>
      </c>
      <c r="L231" s="74">
        <f t="shared" si="6"/>
        <v>18.8</v>
      </c>
      <c r="M231" s="74">
        <v>18.8</v>
      </c>
      <c r="N231" s="186"/>
      <c r="O231" s="186"/>
      <c r="P231" s="186">
        <v>14.053</v>
      </c>
      <c r="Q231" s="97">
        <f t="shared" si="7"/>
        <v>0.7475</v>
      </c>
      <c r="R231" s="46" t="s">
        <v>29</v>
      </c>
    </row>
    <row r="232" ht="28.5" spans="1:18">
      <c r="A232" s="25">
        <v>226</v>
      </c>
      <c r="B232" s="26" t="s">
        <v>21</v>
      </c>
      <c r="C232" s="26" t="s">
        <v>662</v>
      </c>
      <c r="D232" s="28" t="s">
        <v>668</v>
      </c>
      <c r="E232" s="29" t="s">
        <v>24</v>
      </c>
      <c r="F232" s="54" t="s">
        <v>669</v>
      </c>
      <c r="G232" s="54" t="s">
        <v>665</v>
      </c>
      <c r="H232" s="54" t="s">
        <v>666</v>
      </c>
      <c r="I232" s="54" t="s">
        <v>670</v>
      </c>
      <c r="J232" s="54" t="s">
        <v>29</v>
      </c>
      <c r="K232" s="28" t="s">
        <v>207</v>
      </c>
      <c r="L232" s="74">
        <f t="shared" si="6"/>
        <v>28</v>
      </c>
      <c r="M232" s="75">
        <v>28</v>
      </c>
      <c r="N232" s="186"/>
      <c r="O232" s="186"/>
      <c r="P232" s="186">
        <v>28</v>
      </c>
      <c r="Q232" s="97">
        <f t="shared" si="7"/>
        <v>1</v>
      </c>
      <c r="R232" s="46" t="s">
        <v>29</v>
      </c>
    </row>
    <row r="233" ht="28.5" spans="1:18">
      <c r="A233" s="25">
        <v>227</v>
      </c>
      <c r="B233" s="26" t="s">
        <v>21</v>
      </c>
      <c r="C233" s="26" t="s">
        <v>662</v>
      </c>
      <c r="D233" s="28" t="s">
        <v>671</v>
      </c>
      <c r="E233" s="29" t="s">
        <v>24</v>
      </c>
      <c r="F233" s="54" t="s">
        <v>672</v>
      </c>
      <c r="G233" s="54" t="s">
        <v>665</v>
      </c>
      <c r="H233" s="54" t="s">
        <v>666</v>
      </c>
      <c r="I233" s="54" t="s">
        <v>673</v>
      </c>
      <c r="J233" s="54" t="s">
        <v>29</v>
      </c>
      <c r="K233" s="28" t="s">
        <v>207</v>
      </c>
      <c r="L233" s="74">
        <f t="shared" si="6"/>
        <v>7</v>
      </c>
      <c r="M233" s="75">
        <v>7</v>
      </c>
      <c r="N233" s="186"/>
      <c r="O233" s="186"/>
      <c r="P233" s="186">
        <v>7</v>
      </c>
      <c r="Q233" s="97">
        <f t="shared" si="7"/>
        <v>1</v>
      </c>
      <c r="R233" s="46" t="s">
        <v>29</v>
      </c>
    </row>
    <row r="234" ht="28.5" spans="1:18">
      <c r="A234" s="25">
        <v>228</v>
      </c>
      <c r="B234" s="26" t="s">
        <v>21</v>
      </c>
      <c r="C234" s="26" t="s">
        <v>662</v>
      </c>
      <c r="D234" s="28" t="s">
        <v>674</v>
      </c>
      <c r="E234" s="29" t="s">
        <v>24</v>
      </c>
      <c r="F234" s="54" t="s">
        <v>675</v>
      </c>
      <c r="G234" s="54" t="s">
        <v>665</v>
      </c>
      <c r="H234" s="54" t="s">
        <v>666</v>
      </c>
      <c r="I234" s="54" t="s">
        <v>673</v>
      </c>
      <c r="J234" s="54" t="s">
        <v>29</v>
      </c>
      <c r="K234" s="28" t="s">
        <v>207</v>
      </c>
      <c r="L234" s="74">
        <f t="shared" si="6"/>
        <v>6.3</v>
      </c>
      <c r="M234" s="75">
        <v>6.3</v>
      </c>
      <c r="N234" s="186"/>
      <c r="O234" s="186"/>
      <c r="P234" s="186">
        <v>6.3</v>
      </c>
      <c r="Q234" s="97">
        <f t="shared" si="7"/>
        <v>1</v>
      </c>
      <c r="R234" s="46" t="s">
        <v>29</v>
      </c>
    </row>
    <row r="235" ht="28.5" spans="1:18">
      <c r="A235" s="25">
        <v>229</v>
      </c>
      <c r="B235" s="26" t="s">
        <v>21</v>
      </c>
      <c r="C235" s="26" t="s">
        <v>662</v>
      </c>
      <c r="D235" s="28" t="s">
        <v>676</v>
      </c>
      <c r="E235" s="29" t="s">
        <v>24</v>
      </c>
      <c r="F235" s="54" t="s">
        <v>677</v>
      </c>
      <c r="G235" s="54" t="s">
        <v>665</v>
      </c>
      <c r="H235" s="54" t="s">
        <v>666</v>
      </c>
      <c r="I235" s="54" t="s">
        <v>678</v>
      </c>
      <c r="J235" s="54" t="s">
        <v>29</v>
      </c>
      <c r="K235" s="28" t="s">
        <v>207</v>
      </c>
      <c r="L235" s="74">
        <f t="shared" si="6"/>
        <v>13.3</v>
      </c>
      <c r="M235" s="75">
        <v>13.3</v>
      </c>
      <c r="N235" s="186"/>
      <c r="O235" s="186"/>
      <c r="P235" s="186">
        <v>13.3</v>
      </c>
      <c r="Q235" s="97">
        <f t="shared" si="7"/>
        <v>1</v>
      </c>
      <c r="R235" s="46" t="s">
        <v>29</v>
      </c>
    </row>
    <row r="236" ht="28.5" spans="1:18">
      <c r="A236" s="25">
        <v>230</v>
      </c>
      <c r="B236" s="26" t="s">
        <v>21</v>
      </c>
      <c r="C236" s="26" t="s">
        <v>662</v>
      </c>
      <c r="D236" s="28" t="s">
        <v>679</v>
      </c>
      <c r="E236" s="29" t="s">
        <v>24</v>
      </c>
      <c r="F236" s="54" t="s">
        <v>680</v>
      </c>
      <c r="G236" s="54" t="s">
        <v>665</v>
      </c>
      <c r="H236" s="54" t="s">
        <v>666</v>
      </c>
      <c r="I236" s="54" t="s">
        <v>681</v>
      </c>
      <c r="J236" s="54" t="s">
        <v>29</v>
      </c>
      <c r="K236" s="28" t="s">
        <v>207</v>
      </c>
      <c r="L236" s="74">
        <f t="shared" si="6"/>
        <v>5.6</v>
      </c>
      <c r="M236" s="75">
        <v>5.6</v>
      </c>
      <c r="N236" s="186"/>
      <c r="O236" s="186"/>
      <c r="P236" s="186">
        <v>5.6</v>
      </c>
      <c r="Q236" s="97">
        <f t="shared" si="7"/>
        <v>1</v>
      </c>
      <c r="R236" s="46" t="s">
        <v>29</v>
      </c>
    </row>
    <row r="237" ht="28.5" spans="1:18">
      <c r="A237" s="25">
        <v>231</v>
      </c>
      <c r="B237" s="26" t="s">
        <v>21</v>
      </c>
      <c r="C237" s="26" t="s">
        <v>662</v>
      </c>
      <c r="D237" s="28" t="s">
        <v>682</v>
      </c>
      <c r="E237" s="29" t="s">
        <v>24</v>
      </c>
      <c r="F237" s="54" t="s">
        <v>683</v>
      </c>
      <c r="G237" s="54" t="s">
        <v>665</v>
      </c>
      <c r="H237" s="54" t="s">
        <v>666</v>
      </c>
      <c r="I237" s="54" t="s">
        <v>684</v>
      </c>
      <c r="J237" s="54" t="s">
        <v>29</v>
      </c>
      <c r="K237" s="28" t="s">
        <v>207</v>
      </c>
      <c r="L237" s="74">
        <f t="shared" si="6"/>
        <v>4.2</v>
      </c>
      <c r="M237" s="75">
        <v>4.2</v>
      </c>
      <c r="N237" s="186"/>
      <c r="O237" s="186"/>
      <c r="P237" s="186">
        <v>4.2</v>
      </c>
      <c r="Q237" s="97">
        <f t="shared" si="7"/>
        <v>1</v>
      </c>
      <c r="R237" s="46" t="s">
        <v>29</v>
      </c>
    </row>
    <row r="238" ht="28.5" spans="1:18">
      <c r="A238" s="25">
        <v>232</v>
      </c>
      <c r="B238" s="26" t="s">
        <v>21</v>
      </c>
      <c r="C238" s="26" t="s">
        <v>662</v>
      </c>
      <c r="D238" s="28" t="s">
        <v>685</v>
      </c>
      <c r="E238" s="29" t="s">
        <v>24</v>
      </c>
      <c r="F238" s="54" t="s">
        <v>686</v>
      </c>
      <c r="G238" s="54" t="s">
        <v>665</v>
      </c>
      <c r="H238" s="54" t="s">
        <v>666</v>
      </c>
      <c r="I238" s="54" t="s">
        <v>687</v>
      </c>
      <c r="J238" s="54" t="s">
        <v>29</v>
      </c>
      <c r="K238" s="28" t="s">
        <v>207</v>
      </c>
      <c r="L238" s="74">
        <f t="shared" si="6"/>
        <v>4.9</v>
      </c>
      <c r="M238" s="75">
        <v>4.9</v>
      </c>
      <c r="N238" s="186"/>
      <c r="O238" s="186"/>
      <c r="P238" s="186">
        <v>4.9</v>
      </c>
      <c r="Q238" s="97">
        <f t="shared" si="7"/>
        <v>1</v>
      </c>
      <c r="R238" s="46" t="s">
        <v>29</v>
      </c>
    </row>
    <row r="239" ht="28.5" spans="1:18">
      <c r="A239" s="25">
        <v>233</v>
      </c>
      <c r="B239" s="26" t="s">
        <v>21</v>
      </c>
      <c r="C239" s="26" t="s">
        <v>662</v>
      </c>
      <c r="D239" s="28" t="s">
        <v>688</v>
      </c>
      <c r="E239" s="29" t="s">
        <v>24</v>
      </c>
      <c r="F239" s="54" t="s">
        <v>689</v>
      </c>
      <c r="G239" s="54" t="s">
        <v>665</v>
      </c>
      <c r="H239" s="54" t="s">
        <v>666</v>
      </c>
      <c r="I239" s="54" t="s">
        <v>690</v>
      </c>
      <c r="J239" s="54" t="s">
        <v>29</v>
      </c>
      <c r="K239" s="28" t="s">
        <v>207</v>
      </c>
      <c r="L239" s="74">
        <f t="shared" si="6"/>
        <v>7</v>
      </c>
      <c r="M239" s="75">
        <v>7</v>
      </c>
      <c r="N239" s="186"/>
      <c r="O239" s="186"/>
      <c r="P239" s="186">
        <v>7</v>
      </c>
      <c r="Q239" s="97">
        <f t="shared" si="7"/>
        <v>1</v>
      </c>
      <c r="R239" s="46" t="s">
        <v>29</v>
      </c>
    </row>
    <row r="240" ht="28.5" spans="1:18">
      <c r="A240" s="25">
        <v>234</v>
      </c>
      <c r="B240" s="26" t="s">
        <v>21</v>
      </c>
      <c r="C240" s="26" t="s">
        <v>662</v>
      </c>
      <c r="D240" s="28" t="s">
        <v>691</v>
      </c>
      <c r="E240" s="29" t="s">
        <v>24</v>
      </c>
      <c r="F240" s="54" t="s">
        <v>692</v>
      </c>
      <c r="G240" s="54" t="s">
        <v>665</v>
      </c>
      <c r="H240" s="54" t="s">
        <v>666</v>
      </c>
      <c r="I240" s="54" t="s">
        <v>693</v>
      </c>
      <c r="J240" s="54" t="s">
        <v>29</v>
      </c>
      <c r="K240" s="28" t="s">
        <v>207</v>
      </c>
      <c r="L240" s="74">
        <f t="shared" si="6"/>
        <v>14.7</v>
      </c>
      <c r="M240" s="75">
        <v>14.7</v>
      </c>
      <c r="N240" s="186"/>
      <c r="O240" s="186"/>
      <c r="P240" s="186">
        <v>14.7</v>
      </c>
      <c r="Q240" s="97">
        <f t="shared" si="7"/>
        <v>1</v>
      </c>
      <c r="R240" s="46" t="s">
        <v>29</v>
      </c>
    </row>
    <row r="241" ht="28.5" spans="1:18">
      <c r="A241" s="25">
        <v>235</v>
      </c>
      <c r="B241" s="26" t="s">
        <v>21</v>
      </c>
      <c r="C241" s="26" t="s">
        <v>662</v>
      </c>
      <c r="D241" s="28" t="s">
        <v>694</v>
      </c>
      <c r="E241" s="29" t="s">
        <v>24</v>
      </c>
      <c r="F241" s="54" t="s">
        <v>695</v>
      </c>
      <c r="G241" s="54" t="s">
        <v>665</v>
      </c>
      <c r="H241" s="54" t="s">
        <v>666</v>
      </c>
      <c r="I241" s="54" t="s">
        <v>696</v>
      </c>
      <c r="J241" s="54" t="s">
        <v>29</v>
      </c>
      <c r="K241" s="28" t="s">
        <v>207</v>
      </c>
      <c r="L241" s="74">
        <f t="shared" si="6"/>
        <v>5.6</v>
      </c>
      <c r="M241" s="75">
        <v>5.6</v>
      </c>
      <c r="N241" s="186"/>
      <c r="O241" s="186"/>
      <c r="P241" s="186">
        <v>5.6</v>
      </c>
      <c r="Q241" s="97">
        <f t="shared" si="7"/>
        <v>1</v>
      </c>
      <c r="R241" s="46" t="s">
        <v>29</v>
      </c>
    </row>
    <row r="242" ht="28.5" spans="1:18">
      <c r="A242" s="25">
        <v>236</v>
      </c>
      <c r="B242" s="26" t="s">
        <v>21</v>
      </c>
      <c r="C242" s="26" t="s">
        <v>662</v>
      </c>
      <c r="D242" s="146" t="s">
        <v>697</v>
      </c>
      <c r="E242" s="29" t="s">
        <v>24</v>
      </c>
      <c r="F242" s="86" t="s">
        <v>698</v>
      </c>
      <c r="G242" s="86" t="s">
        <v>699</v>
      </c>
      <c r="H242" s="86" t="s">
        <v>700</v>
      </c>
      <c r="I242" s="86" t="s">
        <v>701</v>
      </c>
      <c r="J242" s="86" t="s">
        <v>29</v>
      </c>
      <c r="K242" s="146" t="s">
        <v>203</v>
      </c>
      <c r="L242" s="74">
        <f t="shared" si="6"/>
        <v>5</v>
      </c>
      <c r="M242" s="75">
        <v>5</v>
      </c>
      <c r="N242" s="186"/>
      <c r="O242" s="186"/>
      <c r="P242" s="186">
        <v>5</v>
      </c>
      <c r="Q242" s="97">
        <f t="shared" si="7"/>
        <v>1</v>
      </c>
      <c r="R242" s="46" t="s">
        <v>29</v>
      </c>
    </row>
    <row r="243" ht="28.5" spans="1:18">
      <c r="A243" s="25">
        <v>237</v>
      </c>
      <c r="B243" s="26" t="s">
        <v>21</v>
      </c>
      <c r="C243" s="26" t="s">
        <v>662</v>
      </c>
      <c r="D243" s="146" t="s">
        <v>702</v>
      </c>
      <c r="E243" s="29" t="s">
        <v>24</v>
      </c>
      <c r="F243" s="86" t="s">
        <v>703</v>
      </c>
      <c r="G243" s="86" t="s">
        <v>704</v>
      </c>
      <c r="H243" s="86" t="s">
        <v>705</v>
      </c>
      <c r="I243" s="86" t="s">
        <v>706</v>
      </c>
      <c r="J243" s="86" t="s">
        <v>29</v>
      </c>
      <c r="K243" s="146" t="s">
        <v>285</v>
      </c>
      <c r="L243" s="74">
        <f t="shared" si="6"/>
        <v>60</v>
      </c>
      <c r="M243" s="75">
        <v>60</v>
      </c>
      <c r="N243" s="186"/>
      <c r="O243" s="186"/>
      <c r="P243" s="186">
        <v>59.9273</v>
      </c>
      <c r="Q243" s="97">
        <f t="shared" si="7"/>
        <v>0.998788333333333</v>
      </c>
      <c r="R243" s="46" t="s">
        <v>29</v>
      </c>
    </row>
    <row r="244" ht="31.5" spans="1:18">
      <c r="A244" s="25">
        <v>238</v>
      </c>
      <c r="B244" s="26" t="s">
        <v>21</v>
      </c>
      <c r="C244" s="26" t="s">
        <v>662</v>
      </c>
      <c r="D244" s="148" t="s">
        <v>707</v>
      </c>
      <c r="E244" s="29" t="s">
        <v>24</v>
      </c>
      <c r="F244" s="149" t="s">
        <v>708</v>
      </c>
      <c r="G244" s="149" t="s">
        <v>709</v>
      </c>
      <c r="H244" s="149" t="s">
        <v>710</v>
      </c>
      <c r="I244" s="149" t="s">
        <v>711</v>
      </c>
      <c r="J244" s="149" t="s">
        <v>29</v>
      </c>
      <c r="K244" s="148" t="s">
        <v>712</v>
      </c>
      <c r="L244" s="74">
        <f t="shared" si="6"/>
        <v>15</v>
      </c>
      <c r="M244" s="187"/>
      <c r="N244" s="188">
        <v>15</v>
      </c>
      <c r="O244" s="186"/>
      <c r="P244" s="186">
        <v>15</v>
      </c>
      <c r="Q244" s="97">
        <f t="shared" si="7"/>
        <v>1</v>
      </c>
      <c r="R244" s="46" t="s">
        <v>29</v>
      </c>
    </row>
    <row r="245" ht="28.5" spans="1:18">
      <c r="A245" s="25">
        <v>239</v>
      </c>
      <c r="B245" s="26" t="s">
        <v>21</v>
      </c>
      <c r="C245" s="26" t="s">
        <v>662</v>
      </c>
      <c r="D245" s="150" t="s">
        <v>713</v>
      </c>
      <c r="E245" s="30" t="s">
        <v>70</v>
      </c>
      <c r="F245" s="151" t="s">
        <v>714</v>
      </c>
      <c r="G245" s="151" t="s">
        <v>715</v>
      </c>
      <c r="H245" s="151" t="s">
        <v>716</v>
      </c>
      <c r="I245" s="151" t="s">
        <v>717</v>
      </c>
      <c r="J245" s="151" t="s">
        <v>29</v>
      </c>
      <c r="K245" s="150" t="s">
        <v>53</v>
      </c>
      <c r="L245" s="74">
        <f t="shared" si="6"/>
        <v>4</v>
      </c>
      <c r="M245" s="75">
        <v>4</v>
      </c>
      <c r="N245" s="186"/>
      <c r="O245" s="186"/>
      <c r="P245" s="186">
        <v>3.8</v>
      </c>
      <c r="Q245" s="97">
        <f t="shared" si="7"/>
        <v>0.95</v>
      </c>
      <c r="R245" s="46" t="s">
        <v>29</v>
      </c>
    </row>
    <row r="246" ht="28.5" spans="1:18">
      <c r="A246" s="25">
        <v>240</v>
      </c>
      <c r="B246" s="26" t="s">
        <v>21</v>
      </c>
      <c r="C246" s="26" t="s">
        <v>662</v>
      </c>
      <c r="D246" s="117" t="s">
        <v>718</v>
      </c>
      <c r="E246" s="30" t="s">
        <v>70</v>
      </c>
      <c r="F246" s="118" t="s">
        <v>719</v>
      </c>
      <c r="G246" s="118" t="s">
        <v>715</v>
      </c>
      <c r="H246" s="118" t="s">
        <v>716</v>
      </c>
      <c r="I246" s="118" t="s">
        <v>720</v>
      </c>
      <c r="J246" s="118" t="s">
        <v>29</v>
      </c>
      <c r="K246" s="117" t="s">
        <v>53</v>
      </c>
      <c r="L246" s="74">
        <f t="shared" si="6"/>
        <v>12</v>
      </c>
      <c r="M246" s="75">
        <v>12</v>
      </c>
      <c r="N246" s="186"/>
      <c r="O246" s="186"/>
      <c r="P246" s="186">
        <v>11.3</v>
      </c>
      <c r="Q246" s="97">
        <f t="shared" si="7"/>
        <v>0.941666666666667</v>
      </c>
      <c r="R246" s="46" t="s">
        <v>29</v>
      </c>
    </row>
    <row r="247" ht="28.5" spans="1:18">
      <c r="A247" s="25">
        <v>241</v>
      </c>
      <c r="B247" s="26" t="s">
        <v>21</v>
      </c>
      <c r="C247" s="26" t="s">
        <v>662</v>
      </c>
      <c r="D247" s="117" t="s">
        <v>721</v>
      </c>
      <c r="E247" s="30" t="s">
        <v>70</v>
      </c>
      <c r="F247" s="118" t="s">
        <v>722</v>
      </c>
      <c r="G247" s="118" t="s">
        <v>715</v>
      </c>
      <c r="H247" s="118" t="s">
        <v>716</v>
      </c>
      <c r="I247" s="118" t="s">
        <v>723</v>
      </c>
      <c r="J247" s="118" t="s">
        <v>29</v>
      </c>
      <c r="K247" s="117" t="s">
        <v>53</v>
      </c>
      <c r="L247" s="74">
        <f t="shared" si="6"/>
        <v>15</v>
      </c>
      <c r="M247" s="75">
        <v>15</v>
      </c>
      <c r="N247" s="186"/>
      <c r="O247" s="186"/>
      <c r="P247" s="186">
        <v>14.12466</v>
      </c>
      <c r="Q247" s="97">
        <f t="shared" si="7"/>
        <v>0.941644</v>
      </c>
      <c r="R247" s="46" t="s">
        <v>29</v>
      </c>
    </row>
    <row r="248" ht="28.5" spans="1:18">
      <c r="A248" s="25">
        <v>242</v>
      </c>
      <c r="B248" s="26" t="s">
        <v>21</v>
      </c>
      <c r="C248" s="26" t="s">
        <v>662</v>
      </c>
      <c r="D248" s="150" t="s">
        <v>724</v>
      </c>
      <c r="E248" s="30" t="s">
        <v>70</v>
      </c>
      <c r="F248" s="151" t="s">
        <v>725</v>
      </c>
      <c r="G248" s="151" t="s">
        <v>715</v>
      </c>
      <c r="H248" s="151" t="s">
        <v>716</v>
      </c>
      <c r="I248" s="151" t="s">
        <v>726</v>
      </c>
      <c r="J248" s="151" t="s">
        <v>29</v>
      </c>
      <c r="K248" s="150" t="s">
        <v>53</v>
      </c>
      <c r="L248" s="74">
        <f t="shared" si="6"/>
        <v>2.5</v>
      </c>
      <c r="M248" s="75">
        <v>2.5</v>
      </c>
      <c r="N248" s="186"/>
      <c r="O248" s="186"/>
      <c r="P248" s="186">
        <v>2.5</v>
      </c>
      <c r="Q248" s="97">
        <f t="shared" si="7"/>
        <v>1</v>
      </c>
      <c r="R248" s="46" t="s">
        <v>29</v>
      </c>
    </row>
    <row r="249" ht="21" spans="1:18">
      <c r="A249" s="25">
        <v>243</v>
      </c>
      <c r="B249" s="26" t="s">
        <v>21</v>
      </c>
      <c r="C249" s="26" t="s">
        <v>662</v>
      </c>
      <c r="D249" s="41" t="s">
        <v>727</v>
      </c>
      <c r="E249" s="30" t="s">
        <v>32</v>
      </c>
      <c r="F249" s="120" t="s">
        <v>728</v>
      </c>
      <c r="G249" s="120" t="s">
        <v>729</v>
      </c>
      <c r="H249" s="120" t="s">
        <v>41</v>
      </c>
      <c r="I249" s="120" t="s">
        <v>730</v>
      </c>
      <c r="J249" s="120" t="s">
        <v>29</v>
      </c>
      <c r="K249" s="41" t="s">
        <v>37</v>
      </c>
      <c r="L249" s="74">
        <f t="shared" si="6"/>
        <v>12</v>
      </c>
      <c r="M249" s="187"/>
      <c r="N249" s="186"/>
      <c r="O249" s="187">
        <v>12</v>
      </c>
      <c r="P249" s="187">
        <v>12</v>
      </c>
      <c r="Q249" s="97">
        <f t="shared" si="7"/>
        <v>1</v>
      </c>
      <c r="R249" s="46" t="s">
        <v>29</v>
      </c>
    </row>
    <row r="250" ht="21" spans="1:18">
      <c r="A250" s="25">
        <v>244</v>
      </c>
      <c r="B250" s="26" t="s">
        <v>21</v>
      </c>
      <c r="C250" s="26" t="s">
        <v>662</v>
      </c>
      <c r="D250" s="41" t="s">
        <v>731</v>
      </c>
      <c r="E250" s="30" t="s">
        <v>32</v>
      </c>
      <c r="F250" s="120" t="s">
        <v>732</v>
      </c>
      <c r="G250" s="120" t="s">
        <v>729</v>
      </c>
      <c r="H250" s="120" t="s">
        <v>41</v>
      </c>
      <c r="I250" s="120" t="s">
        <v>733</v>
      </c>
      <c r="J250" s="120" t="s">
        <v>29</v>
      </c>
      <c r="K250" s="41" t="s">
        <v>37</v>
      </c>
      <c r="L250" s="74">
        <f t="shared" si="6"/>
        <v>12</v>
      </c>
      <c r="M250" s="187"/>
      <c r="N250" s="186"/>
      <c r="O250" s="187">
        <v>12</v>
      </c>
      <c r="P250" s="187">
        <v>12</v>
      </c>
      <c r="Q250" s="97">
        <f t="shared" si="7"/>
        <v>1</v>
      </c>
      <c r="R250" s="46" t="s">
        <v>29</v>
      </c>
    </row>
    <row r="251" ht="21" spans="1:18">
      <c r="A251" s="25">
        <v>245</v>
      </c>
      <c r="B251" s="26" t="s">
        <v>21</v>
      </c>
      <c r="C251" s="26" t="s">
        <v>662</v>
      </c>
      <c r="D251" s="41" t="s">
        <v>734</v>
      </c>
      <c r="E251" s="30" t="s">
        <v>32</v>
      </c>
      <c r="F251" s="120" t="s">
        <v>735</v>
      </c>
      <c r="G251" s="120" t="s">
        <v>729</v>
      </c>
      <c r="H251" s="120" t="s">
        <v>41</v>
      </c>
      <c r="I251" s="120" t="s">
        <v>736</v>
      </c>
      <c r="J251" s="120" t="s">
        <v>29</v>
      </c>
      <c r="K251" s="41" t="s">
        <v>37</v>
      </c>
      <c r="L251" s="74">
        <f t="shared" si="6"/>
        <v>12</v>
      </c>
      <c r="M251" s="187"/>
      <c r="N251" s="186"/>
      <c r="O251" s="187">
        <v>12</v>
      </c>
      <c r="P251" s="187">
        <v>12</v>
      </c>
      <c r="Q251" s="97">
        <f t="shared" si="7"/>
        <v>1</v>
      </c>
      <c r="R251" s="46" t="s">
        <v>29</v>
      </c>
    </row>
    <row r="252" ht="31.5" spans="1:18">
      <c r="A252" s="25">
        <v>246</v>
      </c>
      <c r="B252" s="26" t="s">
        <v>21</v>
      </c>
      <c r="C252" s="26" t="s">
        <v>662</v>
      </c>
      <c r="D252" s="152" t="s">
        <v>737</v>
      </c>
      <c r="E252" s="30" t="s">
        <v>32</v>
      </c>
      <c r="F252" s="74" t="s">
        <v>738</v>
      </c>
      <c r="G252" s="74" t="s">
        <v>709</v>
      </c>
      <c r="H252" s="74" t="s">
        <v>41</v>
      </c>
      <c r="I252" s="74" t="s">
        <v>739</v>
      </c>
      <c r="J252" s="74" t="s">
        <v>29</v>
      </c>
      <c r="K252" s="152" t="s">
        <v>712</v>
      </c>
      <c r="L252" s="74">
        <f t="shared" si="6"/>
        <v>30</v>
      </c>
      <c r="M252" s="188">
        <v>30</v>
      </c>
      <c r="N252" s="188"/>
      <c r="O252" s="186"/>
      <c r="P252" s="186">
        <v>30</v>
      </c>
      <c r="Q252" s="97">
        <f t="shared" si="7"/>
        <v>1</v>
      </c>
      <c r="R252" s="46" t="s">
        <v>29</v>
      </c>
    </row>
    <row r="253" ht="31.5" spans="1:18">
      <c r="A253" s="25">
        <v>247</v>
      </c>
      <c r="B253" s="26" t="s">
        <v>21</v>
      </c>
      <c r="C253" s="26" t="s">
        <v>662</v>
      </c>
      <c r="D253" s="36" t="s">
        <v>740</v>
      </c>
      <c r="E253" s="30" t="s">
        <v>70</v>
      </c>
      <c r="F253" s="46" t="s">
        <v>97</v>
      </c>
      <c r="G253" s="46" t="s">
        <v>741</v>
      </c>
      <c r="H253" s="46" t="s">
        <v>742</v>
      </c>
      <c r="I253" s="46" t="s">
        <v>98</v>
      </c>
      <c r="J253" s="46" t="s">
        <v>29</v>
      </c>
      <c r="K253" s="36" t="s">
        <v>63</v>
      </c>
      <c r="L253" s="74">
        <f t="shared" si="6"/>
        <v>5</v>
      </c>
      <c r="M253" s="26">
        <v>5</v>
      </c>
      <c r="N253" s="186"/>
      <c r="O253" s="186"/>
      <c r="P253" s="186">
        <v>3.63</v>
      </c>
      <c r="Q253" s="97">
        <f t="shared" si="7"/>
        <v>0.726</v>
      </c>
      <c r="R253" s="46" t="s">
        <v>29</v>
      </c>
    </row>
    <row r="254" ht="16" customHeight="1" spans="1:18">
      <c r="A254" s="25">
        <v>248</v>
      </c>
      <c r="B254" s="26" t="s">
        <v>21</v>
      </c>
      <c r="C254" s="46" t="s">
        <v>743</v>
      </c>
      <c r="D254" s="36" t="s">
        <v>744</v>
      </c>
      <c r="E254" s="29" t="s">
        <v>24</v>
      </c>
      <c r="F254" s="36" t="s">
        <v>745</v>
      </c>
      <c r="G254" s="46">
        <v>2020.01</v>
      </c>
      <c r="H254" s="46">
        <v>2020.12</v>
      </c>
      <c r="I254" s="36" t="s">
        <v>746</v>
      </c>
      <c r="J254" s="46" t="s">
        <v>29</v>
      </c>
      <c r="K254" s="61" t="s">
        <v>747</v>
      </c>
      <c r="L254" s="74">
        <f t="shared" si="6"/>
        <v>31.933</v>
      </c>
      <c r="M254" s="74">
        <v>31.933</v>
      </c>
      <c r="N254" s="26"/>
      <c r="O254" s="46"/>
      <c r="P254" s="46">
        <v>31.93</v>
      </c>
      <c r="Q254" s="97">
        <f t="shared" si="7"/>
        <v>0.999906053299095</v>
      </c>
      <c r="R254" s="46" t="s">
        <v>29</v>
      </c>
    </row>
    <row r="255" ht="16" customHeight="1" spans="1:18">
      <c r="A255" s="25">
        <v>249</v>
      </c>
      <c r="B255" s="26" t="s">
        <v>21</v>
      </c>
      <c r="C255" s="46" t="s">
        <v>743</v>
      </c>
      <c r="D255" s="36" t="s">
        <v>748</v>
      </c>
      <c r="E255" s="29" t="s">
        <v>24</v>
      </c>
      <c r="F255" s="36" t="s">
        <v>749</v>
      </c>
      <c r="G255" s="46">
        <v>2020.01</v>
      </c>
      <c r="H255" s="46">
        <v>2020.12</v>
      </c>
      <c r="I255" s="36" t="s">
        <v>750</v>
      </c>
      <c r="J255" s="46" t="s">
        <v>29</v>
      </c>
      <c r="K255" s="61" t="s">
        <v>747</v>
      </c>
      <c r="L255" s="74">
        <f t="shared" si="6"/>
        <v>15</v>
      </c>
      <c r="M255" s="74">
        <v>15</v>
      </c>
      <c r="N255" s="26"/>
      <c r="O255" s="46"/>
      <c r="P255" s="46">
        <v>14.6902</v>
      </c>
      <c r="Q255" s="97">
        <f t="shared" si="7"/>
        <v>0.979346666666667</v>
      </c>
      <c r="R255" s="26" t="s">
        <v>29</v>
      </c>
    </row>
    <row r="256" ht="16" customHeight="1" spans="1:18">
      <c r="A256" s="25">
        <v>250</v>
      </c>
      <c r="B256" s="26" t="s">
        <v>21</v>
      </c>
      <c r="C256" s="46" t="s">
        <v>743</v>
      </c>
      <c r="D256" s="28" t="s">
        <v>751</v>
      </c>
      <c r="E256" s="29" t="s">
        <v>24</v>
      </c>
      <c r="F256" s="28" t="s">
        <v>752</v>
      </c>
      <c r="G256" s="46">
        <v>2020.01</v>
      </c>
      <c r="H256" s="46">
        <v>2020.12</v>
      </c>
      <c r="I256" s="28" t="s">
        <v>753</v>
      </c>
      <c r="J256" s="46" t="s">
        <v>29</v>
      </c>
      <c r="K256" s="36" t="s">
        <v>30</v>
      </c>
      <c r="L256" s="74">
        <f t="shared" si="6"/>
        <v>21</v>
      </c>
      <c r="M256" s="74">
        <v>21</v>
      </c>
      <c r="N256" s="26"/>
      <c r="O256" s="46"/>
      <c r="P256" s="46">
        <v>21</v>
      </c>
      <c r="Q256" s="97">
        <f t="shared" si="7"/>
        <v>1</v>
      </c>
      <c r="R256" s="46" t="s">
        <v>29</v>
      </c>
    </row>
    <row r="257" ht="16" customHeight="1" spans="1:18">
      <c r="A257" s="25">
        <v>251</v>
      </c>
      <c r="B257" s="26" t="s">
        <v>21</v>
      </c>
      <c r="C257" s="46" t="s">
        <v>743</v>
      </c>
      <c r="D257" s="146" t="s">
        <v>754</v>
      </c>
      <c r="E257" s="29" t="s">
        <v>24</v>
      </c>
      <c r="F257" s="146" t="s">
        <v>755</v>
      </c>
      <c r="G257" s="46">
        <v>2020.04</v>
      </c>
      <c r="H257" s="46">
        <v>2020.12</v>
      </c>
      <c r="I257" s="146" t="s">
        <v>756</v>
      </c>
      <c r="J257" s="46" t="s">
        <v>29</v>
      </c>
      <c r="K257" s="36" t="s">
        <v>43</v>
      </c>
      <c r="L257" s="74">
        <f t="shared" si="6"/>
        <v>27</v>
      </c>
      <c r="M257" s="74">
        <v>27</v>
      </c>
      <c r="N257" s="26"/>
      <c r="O257" s="46"/>
      <c r="P257" s="46">
        <v>27</v>
      </c>
      <c r="Q257" s="97">
        <f t="shared" si="7"/>
        <v>1</v>
      </c>
      <c r="R257" s="46" t="s">
        <v>29</v>
      </c>
    </row>
    <row r="258" ht="16" customHeight="1" spans="1:18">
      <c r="A258" s="25">
        <v>252</v>
      </c>
      <c r="B258" s="26" t="s">
        <v>21</v>
      </c>
      <c r="C258" s="46" t="s">
        <v>743</v>
      </c>
      <c r="D258" s="36" t="s">
        <v>757</v>
      </c>
      <c r="E258" s="30" t="s">
        <v>32</v>
      </c>
      <c r="F258" s="36" t="s">
        <v>758</v>
      </c>
      <c r="G258" s="46">
        <v>2020.01</v>
      </c>
      <c r="H258" s="46">
        <v>2020.12</v>
      </c>
      <c r="I258" s="36" t="s">
        <v>759</v>
      </c>
      <c r="J258" s="46" t="s">
        <v>29</v>
      </c>
      <c r="K258" s="36" t="s">
        <v>203</v>
      </c>
      <c r="L258" s="74">
        <f t="shared" si="6"/>
        <v>21</v>
      </c>
      <c r="M258" s="74">
        <v>21</v>
      </c>
      <c r="N258" s="26"/>
      <c r="O258" s="46"/>
      <c r="P258" s="46">
        <v>20.8574</v>
      </c>
      <c r="Q258" s="97">
        <f t="shared" si="7"/>
        <v>0.993209523809524</v>
      </c>
      <c r="R258" s="26" t="s">
        <v>29</v>
      </c>
    </row>
    <row r="259" ht="16" customHeight="1" spans="1:18">
      <c r="A259" s="25">
        <v>253</v>
      </c>
      <c r="B259" s="26" t="s">
        <v>21</v>
      </c>
      <c r="C259" s="46" t="s">
        <v>743</v>
      </c>
      <c r="D259" s="36" t="s">
        <v>760</v>
      </c>
      <c r="E259" s="30" t="s">
        <v>70</v>
      </c>
      <c r="F259" s="36" t="s">
        <v>761</v>
      </c>
      <c r="G259" s="46">
        <v>2020.05</v>
      </c>
      <c r="H259" s="46">
        <v>2020.11</v>
      </c>
      <c r="I259" s="36" t="s">
        <v>762</v>
      </c>
      <c r="J259" s="46" t="s">
        <v>29</v>
      </c>
      <c r="K259" s="36" t="s">
        <v>63</v>
      </c>
      <c r="L259" s="74">
        <f t="shared" si="6"/>
        <v>10</v>
      </c>
      <c r="M259" s="74">
        <v>10</v>
      </c>
      <c r="N259" s="26"/>
      <c r="O259" s="46"/>
      <c r="P259" s="46">
        <v>10</v>
      </c>
      <c r="Q259" s="97">
        <f t="shared" si="7"/>
        <v>1</v>
      </c>
      <c r="R259" s="46" t="s">
        <v>29</v>
      </c>
    </row>
    <row r="260" s="6" customFormat="1" ht="17" customHeight="1" spans="1:18">
      <c r="A260" s="25">
        <v>254</v>
      </c>
      <c r="B260" s="26" t="s">
        <v>21</v>
      </c>
      <c r="C260" s="27" t="s">
        <v>763</v>
      </c>
      <c r="D260" s="189" t="s">
        <v>764</v>
      </c>
      <c r="E260" s="29" t="s">
        <v>24</v>
      </c>
      <c r="F260" s="146" t="s">
        <v>765</v>
      </c>
      <c r="G260" s="190" t="s">
        <v>766</v>
      </c>
      <c r="H260" s="190" t="s">
        <v>767</v>
      </c>
      <c r="I260" s="203" t="s">
        <v>768</v>
      </c>
      <c r="J260" s="56" t="s">
        <v>29</v>
      </c>
      <c r="K260" s="72" t="s">
        <v>207</v>
      </c>
      <c r="L260" s="74">
        <f t="shared" si="6"/>
        <v>61.5</v>
      </c>
      <c r="M260" s="82">
        <v>61.5</v>
      </c>
      <c r="N260" s="26"/>
      <c r="O260" s="26"/>
      <c r="P260" s="26">
        <v>61.5</v>
      </c>
      <c r="Q260" s="97">
        <f t="shared" si="7"/>
        <v>1</v>
      </c>
      <c r="R260" s="46" t="s">
        <v>29</v>
      </c>
    </row>
    <row r="261" s="6" customFormat="1" ht="17" customHeight="1" spans="1:18">
      <c r="A261" s="25">
        <v>255</v>
      </c>
      <c r="B261" s="26" t="s">
        <v>21</v>
      </c>
      <c r="C261" s="27" t="s">
        <v>763</v>
      </c>
      <c r="D261" s="189" t="s">
        <v>769</v>
      </c>
      <c r="E261" s="29" t="s">
        <v>24</v>
      </c>
      <c r="F261" s="146" t="s">
        <v>770</v>
      </c>
      <c r="G261" s="190" t="s">
        <v>766</v>
      </c>
      <c r="H261" s="190" t="s">
        <v>771</v>
      </c>
      <c r="I261" s="203" t="s">
        <v>772</v>
      </c>
      <c r="J261" s="56" t="s">
        <v>29</v>
      </c>
      <c r="K261" s="72" t="s">
        <v>207</v>
      </c>
      <c r="L261" s="74">
        <f t="shared" si="6"/>
        <v>48.1</v>
      </c>
      <c r="M261" s="82">
        <v>48.1</v>
      </c>
      <c r="N261" s="26"/>
      <c r="O261" s="26"/>
      <c r="P261" s="26">
        <v>48.1</v>
      </c>
      <c r="Q261" s="97">
        <f t="shared" si="7"/>
        <v>1</v>
      </c>
      <c r="R261" s="46" t="s">
        <v>29</v>
      </c>
    </row>
    <row r="262" s="6" customFormat="1" ht="17" customHeight="1" spans="1:18">
      <c r="A262" s="25">
        <v>256</v>
      </c>
      <c r="B262" s="26" t="s">
        <v>21</v>
      </c>
      <c r="C262" s="27" t="s">
        <v>763</v>
      </c>
      <c r="D262" s="36" t="s">
        <v>773</v>
      </c>
      <c r="E262" s="29" t="s">
        <v>24</v>
      </c>
      <c r="F262" s="28" t="s">
        <v>774</v>
      </c>
      <c r="G262" s="190" t="s">
        <v>775</v>
      </c>
      <c r="H262" s="190" t="s">
        <v>776</v>
      </c>
      <c r="I262" s="28" t="s">
        <v>777</v>
      </c>
      <c r="J262" s="56" t="s">
        <v>29</v>
      </c>
      <c r="K262" s="72" t="s">
        <v>43</v>
      </c>
      <c r="L262" s="74">
        <f t="shared" si="6"/>
        <v>33</v>
      </c>
      <c r="M262" s="82">
        <v>33</v>
      </c>
      <c r="N262" s="26"/>
      <c r="O262" s="26"/>
      <c r="P262" s="26">
        <v>33</v>
      </c>
      <c r="Q262" s="97">
        <f t="shared" si="7"/>
        <v>1</v>
      </c>
      <c r="R262" s="46" t="s">
        <v>29</v>
      </c>
    </row>
    <row r="263" s="6" customFormat="1" ht="17" customHeight="1" spans="1:18">
      <c r="A263" s="25">
        <v>257</v>
      </c>
      <c r="B263" s="26" t="s">
        <v>21</v>
      </c>
      <c r="C263" s="27" t="s">
        <v>763</v>
      </c>
      <c r="D263" s="36" t="s">
        <v>778</v>
      </c>
      <c r="E263" s="30" t="s">
        <v>70</v>
      </c>
      <c r="F263" s="28" t="s">
        <v>779</v>
      </c>
      <c r="G263" s="190" t="s">
        <v>780</v>
      </c>
      <c r="H263" s="190" t="s">
        <v>781</v>
      </c>
      <c r="I263" s="28" t="s">
        <v>782</v>
      </c>
      <c r="J263" s="56" t="s">
        <v>29</v>
      </c>
      <c r="K263" s="72" t="s">
        <v>43</v>
      </c>
      <c r="L263" s="74">
        <f t="shared" si="6"/>
        <v>50</v>
      </c>
      <c r="M263" s="82">
        <v>50</v>
      </c>
      <c r="N263" s="26"/>
      <c r="O263" s="26"/>
      <c r="P263" s="26">
        <v>50</v>
      </c>
      <c r="Q263" s="97">
        <f t="shared" si="7"/>
        <v>1</v>
      </c>
      <c r="R263" s="46" t="s">
        <v>29</v>
      </c>
    </row>
    <row r="264" s="6" customFormat="1" ht="17" customHeight="1" spans="1:18">
      <c r="A264" s="25">
        <v>258</v>
      </c>
      <c r="B264" s="26" t="s">
        <v>21</v>
      </c>
      <c r="C264" s="27" t="s">
        <v>763</v>
      </c>
      <c r="D264" s="36" t="s">
        <v>783</v>
      </c>
      <c r="E264" s="30" t="s">
        <v>70</v>
      </c>
      <c r="F264" s="191" t="s">
        <v>784</v>
      </c>
      <c r="G264" s="190" t="s">
        <v>785</v>
      </c>
      <c r="H264" s="190" t="s">
        <v>786</v>
      </c>
      <c r="I264" s="191" t="s">
        <v>787</v>
      </c>
      <c r="J264" s="56" t="s">
        <v>29</v>
      </c>
      <c r="K264" s="72" t="s">
        <v>63</v>
      </c>
      <c r="L264" s="74">
        <f t="shared" ref="L264:L327" si="8">M264+N264+O264</f>
        <v>10</v>
      </c>
      <c r="M264" s="82">
        <v>10</v>
      </c>
      <c r="N264" s="26"/>
      <c r="O264" s="26"/>
      <c r="P264" s="26">
        <v>10</v>
      </c>
      <c r="Q264" s="97">
        <f t="shared" ref="Q264:Q327" si="9">P264/L264</f>
        <v>1</v>
      </c>
      <c r="R264" s="46" t="s">
        <v>29</v>
      </c>
    </row>
    <row r="265" s="6" customFormat="1" ht="17" customHeight="1" spans="1:18">
      <c r="A265" s="25">
        <v>259</v>
      </c>
      <c r="B265" s="26" t="s">
        <v>21</v>
      </c>
      <c r="C265" s="27" t="s">
        <v>763</v>
      </c>
      <c r="D265" s="36" t="s">
        <v>788</v>
      </c>
      <c r="E265" s="30" t="s">
        <v>70</v>
      </c>
      <c r="F265" s="191" t="s">
        <v>789</v>
      </c>
      <c r="G265" s="190" t="s">
        <v>790</v>
      </c>
      <c r="H265" s="190" t="s">
        <v>771</v>
      </c>
      <c r="I265" s="28" t="s">
        <v>791</v>
      </c>
      <c r="J265" s="56" t="s">
        <v>29</v>
      </c>
      <c r="K265" s="72" t="s">
        <v>433</v>
      </c>
      <c r="L265" s="74">
        <f t="shared" si="8"/>
        <v>27</v>
      </c>
      <c r="M265" s="26">
        <v>27</v>
      </c>
      <c r="N265" s="26"/>
      <c r="O265" s="26"/>
      <c r="P265" s="26">
        <v>27</v>
      </c>
      <c r="Q265" s="97">
        <f t="shared" si="9"/>
        <v>1</v>
      </c>
      <c r="R265" s="46" t="s">
        <v>29</v>
      </c>
    </row>
    <row r="266" ht="12" customHeight="1" spans="1:18">
      <c r="A266" s="25">
        <v>260</v>
      </c>
      <c r="B266" s="26" t="s">
        <v>21</v>
      </c>
      <c r="C266" s="26" t="s">
        <v>792</v>
      </c>
      <c r="D266" s="192" t="s">
        <v>793</v>
      </c>
      <c r="E266" s="29" t="s">
        <v>24</v>
      </c>
      <c r="F266" s="120" t="s">
        <v>794</v>
      </c>
      <c r="G266" s="193">
        <v>43939</v>
      </c>
      <c r="H266" s="193">
        <v>44104</v>
      </c>
      <c r="I266" s="120" t="s">
        <v>795</v>
      </c>
      <c r="J266" s="120" t="s">
        <v>29</v>
      </c>
      <c r="K266" s="41" t="s">
        <v>796</v>
      </c>
      <c r="L266" s="74">
        <f t="shared" si="8"/>
        <v>397.2</v>
      </c>
      <c r="M266" s="77">
        <v>397.2</v>
      </c>
      <c r="N266" s="26"/>
      <c r="O266" s="26"/>
      <c r="P266" s="26">
        <v>397.2</v>
      </c>
      <c r="Q266" s="97">
        <f t="shared" si="9"/>
        <v>1</v>
      </c>
      <c r="R266" s="46" t="s">
        <v>29</v>
      </c>
    </row>
    <row r="267" ht="12" customHeight="1" spans="1:18">
      <c r="A267" s="25">
        <v>261</v>
      </c>
      <c r="B267" s="26" t="s">
        <v>21</v>
      </c>
      <c r="C267" s="26" t="s">
        <v>792</v>
      </c>
      <c r="D267" s="104" t="s">
        <v>797</v>
      </c>
      <c r="E267" s="29" t="s">
        <v>24</v>
      </c>
      <c r="F267" s="120" t="s">
        <v>798</v>
      </c>
      <c r="G267" s="193">
        <v>43881</v>
      </c>
      <c r="H267" s="193">
        <v>43969</v>
      </c>
      <c r="I267" s="120" t="s">
        <v>799</v>
      </c>
      <c r="J267" s="120" t="s">
        <v>29</v>
      </c>
      <c r="K267" s="41" t="s">
        <v>796</v>
      </c>
      <c r="L267" s="74">
        <f t="shared" si="8"/>
        <v>15.062</v>
      </c>
      <c r="M267" s="26">
        <v>15.062</v>
      </c>
      <c r="N267" s="26"/>
      <c r="O267" s="26"/>
      <c r="P267" s="26">
        <v>15.06</v>
      </c>
      <c r="Q267" s="97">
        <f t="shared" si="9"/>
        <v>0.999867215509229</v>
      </c>
      <c r="R267" s="46" t="s">
        <v>29</v>
      </c>
    </row>
    <row r="268" ht="12" customHeight="1" spans="1:18">
      <c r="A268" s="25">
        <v>262</v>
      </c>
      <c r="B268" s="26" t="s">
        <v>21</v>
      </c>
      <c r="C268" s="26" t="s">
        <v>792</v>
      </c>
      <c r="D268" s="104" t="s">
        <v>800</v>
      </c>
      <c r="E268" s="29" t="s">
        <v>24</v>
      </c>
      <c r="F268" s="120" t="s">
        <v>801</v>
      </c>
      <c r="G268" s="193">
        <v>43879</v>
      </c>
      <c r="H268" s="193">
        <v>44196</v>
      </c>
      <c r="I268" s="120" t="s">
        <v>802</v>
      </c>
      <c r="J268" s="120" t="s">
        <v>29</v>
      </c>
      <c r="K268" s="41" t="s">
        <v>796</v>
      </c>
      <c r="L268" s="74">
        <f t="shared" si="8"/>
        <v>73.56</v>
      </c>
      <c r="M268" s="26">
        <v>73.56</v>
      </c>
      <c r="N268" s="26"/>
      <c r="O268" s="26"/>
      <c r="P268" s="26">
        <v>73.555</v>
      </c>
      <c r="Q268" s="97">
        <f t="shared" si="9"/>
        <v>0.999932028276237</v>
      </c>
      <c r="R268" s="46" t="s">
        <v>29</v>
      </c>
    </row>
    <row r="269" ht="12" customHeight="1" spans="1:18">
      <c r="A269" s="25">
        <v>263</v>
      </c>
      <c r="B269" s="26" t="s">
        <v>21</v>
      </c>
      <c r="C269" s="26" t="s">
        <v>792</v>
      </c>
      <c r="D269" s="104" t="s">
        <v>803</v>
      </c>
      <c r="E269" s="29" t="s">
        <v>24</v>
      </c>
      <c r="F269" s="120" t="s">
        <v>804</v>
      </c>
      <c r="G269" s="193">
        <v>43879</v>
      </c>
      <c r="H269" s="193">
        <v>44196</v>
      </c>
      <c r="I269" s="120" t="s">
        <v>805</v>
      </c>
      <c r="J269" s="120" t="s">
        <v>29</v>
      </c>
      <c r="K269" s="41" t="s">
        <v>796</v>
      </c>
      <c r="L269" s="74">
        <f t="shared" si="8"/>
        <v>72.12</v>
      </c>
      <c r="M269" s="82">
        <v>72.12</v>
      </c>
      <c r="N269" s="26"/>
      <c r="O269" s="26"/>
      <c r="P269" s="26">
        <v>72.12</v>
      </c>
      <c r="Q269" s="97">
        <f t="shared" si="9"/>
        <v>1</v>
      </c>
      <c r="R269" s="46" t="s">
        <v>29</v>
      </c>
    </row>
    <row r="270" ht="12" customHeight="1" spans="1:18">
      <c r="A270" s="25">
        <v>264</v>
      </c>
      <c r="B270" s="26" t="s">
        <v>21</v>
      </c>
      <c r="C270" s="26" t="s">
        <v>792</v>
      </c>
      <c r="D270" s="104" t="s">
        <v>806</v>
      </c>
      <c r="E270" s="29" t="s">
        <v>24</v>
      </c>
      <c r="F270" s="120" t="s">
        <v>807</v>
      </c>
      <c r="G270" s="193">
        <v>43879</v>
      </c>
      <c r="H270" s="193">
        <v>44196</v>
      </c>
      <c r="I270" s="120" t="s">
        <v>808</v>
      </c>
      <c r="J270" s="120" t="s">
        <v>29</v>
      </c>
      <c r="K270" s="41" t="s">
        <v>796</v>
      </c>
      <c r="L270" s="74">
        <f t="shared" si="8"/>
        <v>8.69</v>
      </c>
      <c r="M270" s="82">
        <v>8.69</v>
      </c>
      <c r="N270" s="26"/>
      <c r="O270" s="26"/>
      <c r="P270" s="26">
        <v>8.69</v>
      </c>
      <c r="Q270" s="97">
        <f t="shared" si="9"/>
        <v>1</v>
      </c>
      <c r="R270" s="46" t="s">
        <v>29</v>
      </c>
    </row>
    <row r="271" ht="12" customHeight="1" spans="1:18">
      <c r="A271" s="25">
        <v>265</v>
      </c>
      <c r="B271" s="26" t="s">
        <v>21</v>
      </c>
      <c r="C271" s="26" t="s">
        <v>792</v>
      </c>
      <c r="D271" s="104" t="s">
        <v>809</v>
      </c>
      <c r="E271" s="29" t="s">
        <v>24</v>
      </c>
      <c r="F271" s="120" t="s">
        <v>810</v>
      </c>
      <c r="G271" s="193">
        <v>43879</v>
      </c>
      <c r="H271" s="193">
        <v>44196</v>
      </c>
      <c r="I271" s="120" t="s">
        <v>811</v>
      </c>
      <c r="J271" s="120" t="s">
        <v>29</v>
      </c>
      <c r="K271" s="41" t="s">
        <v>796</v>
      </c>
      <c r="L271" s="74">
        <f t="shared" si="8"/>
        <v>19.22</v>
      </c>
      <c r="M271" s="82">
        <v>19.22</v>
      </c>
      <c r="N271" s="26"/>
      <c r="O271" s="26"/>
      <c r="P271" s="26">
        <v>19.22</v>
      </c>
      <c r="Q271" s="97">
        <f t="shared" si="9"/>
        <v>1</v>
      </c>
      <c r="R271" s="46" t="s">
        <v>29</v>
      </c>
    </row>
    <row r="272" ht="12" customHeight="1" spans="1:18">
      <c r="A272" s="25">
        <v>266</v>
      </c>
      <c r="B272" s="26" t="s">
        <v>21</v>
      </c>
      <c r="C272" s="26" t="s">
        <v>792</v>
      </c>
      <c r="D272" s="104" t="s">
        <v>812</v>
      </c>
      <c r="E272" s="29" t="s">
        <v>24</v>
      </c>
      <c r="F272" s="120" t="s">
        <v>813</v>
      </c>
      <c r="G272" s="193">
        <v>43879</v>
      </c>
      <c r="H272" s="193">
        <v>44196</v>
      </c>
      <c r="I272" s="120" t="s">
        <v>814</v>
      </c>
      <c r="J272" s="120" t="s">
        <v>29</v>
      </c>
      <c r="K272" s="41" t="s">
        <v>796</v>
      </c>
      <c r="L272" s="74">
        <f t="shared" si="8"/>
        <v>6.139</v>
      </c>
      <c r="M272" s="82">
        <v>6.139</v>
      </c>
      <c r="N272" s="26"/>
      <c r="O272" s="26"/>
      <c r="P272" s="26">
        <v>6.12</v>
      </c>
      <c r="Q272" s="97">
        <f t="shared" si="9"/>
        <v>0.996905033393061</v>
      </c>
      <c r="R272" s="46" t="s">
        <v>29</v>
      </c>
    </row>
    <row r="273" ht="12" customHeight="1" spans="1:18">
      <c r="A273" s="25">
        <v>267</v>
      </c>
      <c r="B273" s="26" t="s">
        <v>21</v>
      </c>
      <c r="C273" s="26" t="s">
        <v>792</v>
      </c>
      <c r="D273" s="104" t="s">
        <v>815</v>
      </c>
      <c r="E273" s="29" t="s">
        <v>24</v>
      </c>
      <c r="F273" s="120" t="s">
        <v>816</v>
      </c>
      <c r="G273" s="193">
        <v>43879</v>
      </c>
      <c r="H273" s="193">
        <v>44196</v>
      </c>
      <c r="I273" s="120" t="s">
        <v>817</v>
      </c>
      <c r="J273" s="120" t="s">
        <v>29</v>
      </c>
      <c r="K273" s="41" t="s">
        <v>796</v>
      </c>
      <c r="L273" s="74">
        <f t="shared" si="8"/>
        <v>11.15</v>
      </c>
      <c r="M273" s="82">
        <v>11.15</v>
      </c>
      <c r="N273" s="26"/>
      <c r="O273" s="26"/>
      <c r="P273" s="26">
        <v>11.15</v>
      </c>
      <c r="Q273" s="97">
        <f t="shared" si="9"/>
        <v>1</v>
      </c>
      <c r="R273" s="46" t="s">
        <v>29</v>
      </c>
    </row>
    <row r="274" ht="12" customHeight="1" spans="1:18">
      <c r="A274" s="25">
        <v>268</v>
      </c>
      <c r="B274" s="26" t="s">
        <v>21</v>
      </c>
      <c r="C274" s="26" t="s">
        <v>792</v>
      </c>
      <c r="D274" s="104" t="s">
        <v>818</v>
      </c>
      <c r="E274" s="29" t="s">
        <v>24</v>
      </c>
      <c r="F274" s="120" t="s">
        <v>819</v>
      </c>
      <c r="G274" s="193">
        <v>43879</v>
      </c>
      <c r="H274" s="193">
        <v>44196</v>
      </c>
      <c r="I274" s="120" t="s">
        <v>820</v>
      </c>
      <c r="J274" s="120" t="s">
        <v>29</v>
      </c>
      <c r="K274" s="41" t="s">
        <v>796</v>
      </c>
      <c r="L274" s="74">
        <f t="shared" si="8"/>
        <v>15.49</v>
      </c>
      <c r="M274" s="82">
        <v>15.49</v>
      </c>
      <c r="N274" s="26"/>
      <c r="O274" s="26"/>
      <c r="P274" s="26">
        <v>15.49</v>
      </c>
      <c r="Q274" s="97">
        <f t="shared" si="9"/>
        <v>1</v>
      </c>
      <c r="R274" s="46" t="s">
        <v>29</v>
      </c>
    </row>
    <row r="275" ht="12" customHeight="1" spans="1:18">
      <c r="A275" s="25">
        <v>269</v>
      </c>
      <c r="B275" s="26" t="s">
        <v>21</v>
      </c>
      <c r="C275" s="26" t="s">
        <v>792</v>
      </c>
      <c r="D275" s="104" t="s">
        <v>821</v>
      </c>
      <c r="E275" s="29" t="s">
        <v>24</v>
      </c>
      <c r="F275" s="120" t="s">
        <v>822</v>
      </c>
      <c r="G275" s="193">
        <v>43879</v>
      </c>
      <c r="H275" s="193">
        <v>44196</v>
      </c>
      <c r="I275" s="120" t="s">
        <v>823</v>
      </c>
      <c r="J275" s="120" t="s">
        <v>29</v>
      </c>
      <c r="K275" s="41" t="s">
        <v>796</v>
      </c>
      <c r="L275" s="74">
        <f t="shared" si="8"/>
        <v>25.42</v>
      </c>
      <c r="M275" s="82">
        <v>25.42</v>
      </c>
      <c r="N275" s="26"/>
      <c r="O275" s="26"/>
      <c r="P275" s="26">
        <v>25.42</v>
      </c>
      <c r="Q275" s="97">
        <f t="shared" si="9"/>
        <v>1</v>
      </c>
      <c r="R275" s="46" t="s">
        <v>29</v>
      </c>
    </row>
    <row r="276" ht="12" customHeight="1" spans="1:18">
      <c r="A276" s="25">
        <v>270</v>
      </c>
      <c r="B276" s="26" t="s">
        <v>21</v>
      </c>
      <c r="C276" s="26" t="s">
        <v>792</v>
      </c>
      <c r="D276" s="104" t="s">
        <v>824</v>
      </c>
      <c r="E276" s="29" t="s">
        <v>24</v>
      </c>
      <c r="F276" s="120" t="s">
        <v>825</v>
      </c>
      <c r="G276" s="193">
        <v>43879</v>
      </c>
      <c r="H276" s="193">
        <v>44196</v>
      </c>
      <c r="I276" s="120" t="s">
        <v>826</v>
      </c>
      <c r="J276" s="120" t="s">
        <v>29</v>
      </c>
      <c r="K276" s="41" t="s">
        <v>796</v>
      </c>
      <c r="L276" s="74">
        <f t="shared" si="8"/>
        <v>7.72</v>
      </c>
      <c r="M276" s="82">
        <v>7.72</v>
      </c>
      <c r="N276" s="26"/>
      <c r="O276" s="26"/>
      <c r="P276" s="26">
        <v>7.72</v>
      </c>
      <c r="Q276" s="97">
        <f t="shared" si="9"/>
        <v>1</v>
      </c>
      <c r="R276" s="46" t="s">
        <v>29</v>
      </c>
    </row>
    <row r="277" ht="12" customHeight="1" spans="1:18">
      <c r="A277" s="25">
        <v>271</v>
      </c>
      <c r="B277" s="26" t="s">
        <v>21</v>
      </c>
      <c r="C277" s="26" t="s">
        <v>792</v>
      </c>
      <c r="D277" s="28" t="s">
        <v>827</v>
      </c>
      <c r="E277" s="30" t="s">
        <v>70</v>
      </c>
      <c r="F277" s="120" t="s">
        <v>828</v>
      </c>
      <c r="G277" s="193">
        <v>43895</v>
      </c>
      <c r="H277" s="193">
        <v>44196</v>
      </c>
      <c r="I277" s="204" t="s">
        <v>828</v>
      </c>
      <c r="J277" s="120" t="s">
        <v>29</v>
      </c>
      <c r="K277" s="205"/>
      <c r="L277" s="74">
        <f t="shared" si="8"/>
        <v>6</v>
      </c>
      <c r="M277" s="82">
        <v>6</v>
      </c>
      <c r="N277" s="26"/>
      <c r="O277" s="26"/>
      <c r="P277" s="82">
        <v>6</v>
      </c>
      <c r="Q277" s="97">
        <f t="shared" si="9"/>
        <v>1</v>
      </c>
      <c r="R277" s="46" t="s">
        <v>29</v>
      </c>
    </row>
    <row r="278" ht="12" customHeight="1" spans="1:18">
      <c r="A278" s="25">
        <v>272</v>
      </c>
      <c r="B278" s="26" t="s">
        <v>21</v>
      </c>
      <c r="C278" s="26" t="s">
        <v>792</v>
      </c>
      <c r="D278" s="194" t="s">
        <v>829</v>
      </c>
      <c r="E278" s="30" t="s">
        <v>32</v>
      </c>
      <c r="F278" s="120" t="s">
        <v>830</v>
      </c>
      <c r="G278" s="193">
        <v>43893</v>
      </c>
      <c r="H278" s="193">
        <v>44196</v>
      </c>
      <c r="I278" s="120" t="s">
        <v>831</v>
      </c>
      <c r="J278" s="120" t="s">
        <v>29</v>
      </c>
      <c r="K278" s="41" t="s">
        <v>832</v>
      </c>
      <c r="L278" s="74">
        <f t="shared" si="8"/>
        <v>12</v>
      </c>
      <c r="M278" s="26"/>
      <c r="N278" s="26"/>
      <c r="O278" s="26">
        <v>12</v>
      </c>
      <c r="P278" s="82">
        <v>12</v>
      </c>
      <c r="Q278" s="97">
        <f t="shared" si="9"/>
        <v>1</v>
      </c>
      <c r="R278" s="46" t="s">
        <v>29</v>
      </c>
    </row>
    <row r="279" ht="12" customHeight="1" spans="1:18">
      <c r="A279" s="25">
        <v>273</v>
      </c>
      <c r="B279" s="26" t="s">
        <v>21</v>
      </c>
      <c r="C279" s="26" t="s">
        <v>792</v>
      </c>
      <c r="D279" s="194" t="s">
        <v>833</v>
      </c>
      <c r="E279" s="30" t="s">
        <v>32</v>
      </c>
      <c r="F279" s="120" t="s">
        <v>834</v>
      </c>
      <c r="G279" s="193">
        <v>43893</v>
      </c>
      <c r="H279" s="193">
        <v>44196</v>
      </c>
      <c r="I279" s="120" t="s">
        <v>835</v>
      </c>
      <c r="J279" s="120" t="s">
        <v>29</v>
      </c>
      <c r="K279" s="41" t="s">
        <v>832</v>
      </c>
      <c r="L279" s="74">
        <f t="shared" si="8"/>
        <v>12</v>
      </c>
      <c r="M279" s="26"/>
      <c r="N279" s="26"/>
      <c r="O279" s="26">
        <v>12</v>
      </c>
      <c r="P279" s="82">
        <v>12</v>
      </c>
      <c r="Q279" s="97">
        <f t="shared" si="9"/>
        <v>1</v>
      </c>
      <c r="R279" s="46" t="s">
        <v>29</v>
      </c>
    </row>
    <row r="280" ht="12" customHeight="1" spans="1:18">
      <c r="A280" s="25">
        <v>274</v>
      </c>
      <c r="B280" s="26" t="s">
        <v>21</v>
      </c>
      <c r="C280" s="26" t="s">
        <v>792</v>
      </c>
      <c r="D280" s="28" t="s">
        <v>836</v>
      </c>
      <c r="E280" s="29" t="s">
        <v>24</v>
      </c>
      <c r="F280" s="120" t="s">
        <v>837</v>
      </c>
      <c r="G280" s="193">
        <v>44075</v>
      </c>
      <c r="H280" s="193">
        <v>44196</v>
      </c>
      <c r="I280" s="204" t="s">
        <v>838</v>
      </c>
      <c r="J280" s="120" t="s">
        <v>29</v>
      </c>
      <c r="K280" s="205"/>
      <c r="L280" s="74">
        <f t="shared" si="8"/>
        <v>19.7</v>
      </c>
      <c r="M280" s="46">
        <v>19.7</v>
      </c>
      <c r="N280" s="26"/>
      <c r="O280" s="26"/>
      <c r="P280" s="26">
        <v>19.7</v>
      </c>
      <c r="Q280" s="97">
        <f t="shared" si="9"/>
        <v>1</v>
      </c>
      <c r="R280" s="46" t="s">
        <v>29</v>
      </c>
    </row>
    <row r="281" ht="12" customHeight="1" spans="1:18">
      <c r="A281" s="25">
        <v>275</v>
      </c>
      <c r="B281" s="26" t="s">
        <v>21</v>
      </c>
      <c r="C281" s="26" t="s">
        <v>792</v>
      </c>
      <c r="D281" s="194" t="s">
        <v>839</v>
      </c>
      <c r="E281" s="29" t="s">
        <v>24</v>
      </c>
      <c r="F281" s="120" t="s">
        <v>97</v>
      </c>
      <c r="G281" s="193">
        <v>44075</v>
      </c>
      <c r="H281" s="193">
        <v>44196</v>
      </c>
      <c r="I281" s="120" t="s">
        <v>98</v>
      </c>
      <c r="J281" s="120" t="s">
        <v>29</v>
      </c>
      <c r="K281" s="41">
        <v>0</v>
      </c>
      <c r="L281" s="74">
        <f t="shared" si="8"/>
        <v>10</v>
      </c>
      <c r="M281" s="82">
        <v>10</v>
      </c>
      <c r="N281" s="26"/>
      <c r="O281" s="26"/>
      <c r="P281" s="26">
        <v>10</v>
      </c>
      <c r="Q281" s="97">
        <f t="shared" si="9"/>
        <v>1</v>
      </c>
      <c r="R281" s="46" t="s">
        <v>29</v>
      </c>
    </row>
    <row r="282" s="6" customFormat="1" ht="29" customHeight="1" spans="1:18">
      <c r="A282" s="25">
        <v>276</v>
      </c>
      <c r="B282" s="26" t="s">
        <v>21</v>
      </c>
      <c r="C282" s="26" t="s">
        <v>840</v>
      </c>
      <c r="D282" s="146" t="s">
        <v>841</v>
      </c>
      <c r="E282" s="29" t="s">
        <v>24</v>
      </c>
      <c r="F282" s="195" t="s">
        <v>842</v>
      </c>
      <c r="G282" s="196">
        <v>43879</v>
      </c>
      <c r="H282" s="196">
        <v>44135</v>
      </c>
      <c r="I282" s="195" t="s">
        <v>843</v>
      </c>
      <c r="J282" s="206" t="s">
        <v>29</v>
      </c>
      <c r="K282" s="195" t="s">
        <v>345</v>
      </c>
      <c r="L282" s="74">
        <f t="shared" si="8"/>
        <v>25.6</v>
      </c>
      <c r="M282" s="75">
        <v>25.6</v>
      </c>
      <c r="N282" s="76"/>
      <c r="O282" s="26"/>
      <c r="P282" s="26">
        <v>23.08</v>
      </c>
      <c r="Q282" s="97">
        <f t="shared" si="9"/>
        <v>0.9015625</v>
      </c>
      <c r="R282" s="46" t="s">
        <v>29</v>
      </c>
    </row>
    <row r="283" s="6" customFormat="1" ht="29" customHeight="1" spans="1:18">
      <c r="A283" s="25">
        <v>277</v>
      </c>
      <c r="B283" s="26" t="s">
        <v>21</v>
      </c>
      <c r="C283" s="26" t="s">
        <v>840</v>
      </c>
      <c r="D283" s="146" t="s">
        <v>844</v>
      </c>
      <c r="E283" s="29" t="s">
        <v>24</v>
      </c>
      <c r="F283" s="195" t="s">
        <v>845</v>
      </c>
      <c r="G283" s="196">
        <v>43879</v>
      </c>
      <c r="H283" s="196">
        <v>44135</v>
      </c>
      <c r="I283" s="195" t="s">
        <v>846</v>
      </c>
      <c r="J283" s="206" t="s">
        <v>29</v>
      </c>
      <c r="K283" s="195" t="s">
        <v>345</v>
      </c>
      <c r="L283" s="74">
        <f t="shared" si="8"/>
        <v>115.5</v>
      </c>
      <c r="M283" s="75">
        <v>115.5</v>
      </c>
      <c r="N283" s="76"/>
      <c r="O283" s="26"/>
      <c r="P283" s="26">
        <v>115.5</v>
      </c>
      <c r="Q283" s="97">
        <f t="shared" si="9"/>
        <v>1</v>
      </c>
      <c r="R283" s="46" t="s">
        <v>29</v>
      </c>
    </row>
    <row r="284" s="6" customFormat="1" ht="29" customHeight="1" spans="1:18">
      <c r="A284" s="25">
        <v>278</v>
      </c>
      <c r="B284" s="26" t="s">
        <v>21</v>
      </c>
      <c r="C284" s="26" t="s">
        <v>840</v>
      </c>
      <c r="D284" s="146" t="s">
        <v>847</v>
      </c>
      <c r="E284" s="30" t="s">
        <v>70</v>
      </c>
      <c r="F284" s="195" t="s">
        <v>848</v>
      </c>
      <c r="G284" s="196">
        <v>43895</v>
      </c>
      <c r="H284" s="196">
        <v>44135</v>
      </c>
      <c r="I284" s="195" t="s">
        <v>849</v>
      </c>
      <c r="J284" s="206" t="s">
        <v>29</v>
      </c>
      <c r="K284" s="195" t="s">
        <v>850</v>
      </c>
      <c r="L284" s="74">
        <f t="shared" si="8"/>
        <v>11</v>
      </c>
      <c r="M284" s="75">
        <v>11</v>
      </c>
      <c r="N284" s="76"/>
      <c r="O284" s="26"/>
      <c r="P284" s="26">
        <v>11</v>
      </c>
      <c r="Q284" s="97">
        <f t="shared" si="9"/>
        <v>1</v>
      </c>
      <c r="R284" s="46" t="s">
        <v>29</v>
      </c>
    </row>
    <row r="285" s="6" customFormat="1" ht="29" customHeight="1" spans="1:18">
      <c r="A285" s="25">
        <v>279</v>
      </c>
      <c r="B285" s="26" t="s">
        <v>21</v>
      </c>
      <c r="C285" s="26" t="s">
        <v>840</v>
      </c>
      <c r="D285" s="146" t="s">
        <v>851</v>
      </c>
      <c r="E285" s="29" t="s">
        <v>24</v>
      </c>
      <c r="F285" s="195" t="s">
        <v>852</v>
      </c>
      <c r="G285" s="196">
        <v>43999</v>
      </c>
      <c r="H285" s="196">
        <v>44135</v>
      </c>
      <c r="I285" s="195" t="s">
        <v>853</v>
      </c>
      <c r="J285" s="206" t="s">
        <v>29</v>
      </c>
      <c r="K285" s="195" t="s">
        <v>854</v>
      </c>
      <c r="L285" s="74">
        <f t="shared" si="8"/>
        <v>65</v>
      </c>
      <c r="M285" s="75">
        <v>65</v>
      </c>
      <c r="N285" s="76"/>
      <c r="O285" s="26"/>
      <c r="P285" s="26">
        <v>65</v>
      </c>
      <c r="Q285" s="97">
        <f t="shared" si="9"/>
        <v>1</v>
      </c>
      <c r="R285" s="46" t="s">
        <v>29</v>
      </c>
    </row>
    <row r="286" s="6" customFormat="1" ht="29" customHeight="1" spans="1:18">
      <c r="A286" s="25">
        <v>280</v>
      </c>
      <c r="B286" s="26" t="s">
        <v>21</v>
      </c>
      <c r="C286" s="26" t="s">
        <v>840</v>
      </c>
      <c r="D286" s="146" t="s">
        <v>855</v>
      </c>
      <c r="E286" s="29" t="s">
        <v>24</v>
      </c>
      <c r="F286" s="195" t="s">
        <v>856</v>
      </c>
      <c r="G286" s="196">
        <v>43999</v>
      </c>
      <c r="H286" s="196">
        <v>44135</v>
      </c>
      <c r="I286" s="195" t="s">
        <v>857</v>
      </c>
      <c r="J286" s="206" t="s">
        <v>29</v>
      </c>
      <c r="K286" s="195" t="s">
        <v>854</v>
      </c>
      <c r="L286" s="74">
        <f t="shared" si="8"/>
        <v>60</v>
      </c>
      <c r="M286" s="75">
        <v>60</v>
      </c>
      <c r="N286" s="76"/>
      <c r="O286" s="26"/>
      <c r="P286" s="26">
        <v>60</v>
      </c>
      <c r="Q286" s="97">
        <f t="shared" si="9"/>
        <v>1</v>
      </c>
      <c r="R286" s="46" t="s">
        <v>29</v>
      </c>
    </row>
    <row r="287" s="6" customFormat="1" ht="29" customHeight="1" spans="1:18">
      <c r="A287" s="25">
        <v>281</v>
      </c>
      <c r="B287" s="26" t="s">
        <v>21</v>
      </c>
      <c r="C287" s="26" t="s">
        <v>840</v>
      </c>
      <c r="D287" s="146" t="s">
        <v>858</v>
      </c>
      <c r="E287" s="30" t="s">
        <v>70</v>
      </c>
      <c r="F287" s="195" t="s">
        <v>859</v>
      </c>
      <c r="G287" s="196">
        <v>44001</v>
      </c>
      <c r="H287" s="196">
        <v>44135</v>
      </c>
      <c r="I287" s="195" t="s">
        <v>860</v>
      </c>
      <c r="J287" s="206" t="s">
        <v>29</v>
      </c>
      <c r="K287" s="195" t="s">
        <v>861</v>
      </c>
      <c r="L287" s="74">
        <f t="shared" si="8"/>
        <v>13.5</v>
      </c>
      <c r="M287" s="75">
        <v>13.5</v>
      </c>
      <c r="N287" s="76"/>
      <c r="O287" s="26"/>
      <c r="P287" s="26">
        <v>13.5</v>
      </c>
      <c r="Q287" s="97">
        <f t="shared" si="9"/>
        <v>1</v>
      </c>
      <c r="R287" s="46" t="s">
        <v>29</v>
      </c>
    </row>
    <row r="288" s="6" customFormat="1" ht="29" customHeight="1" spans="1:18">
      <c r="A288" s="25">
        <v>282</v>
      </c>
      <c r="B288" s="26" t="s">
        <v>21</v>
      </c>
      <c r="C288" s="26" t="s">
        <v>840</v>
      </c>
      <c r="D288" s="146" t="s">
        <v>862</v>
      </c>
      <c r="E288" s="30" t="s">
        <v>70</v>
      </c>
      <c r="F288" s="195" t="s">
        <v>97</v>
      </c>
      <c r="G288" s="196">
        <v>44078</v>
      </c>
      <c r="H288" s="196">
        <v>44165</v>
      </c>
      <c r="I288" s="195" t="s">
        <v>98</v>
      </c>
      <c r="J288" s="206" t="s">
        <v>29</v>
      </c>
      <c r="K288" s="195" t="s">
        <v>73</v>
      </c>
      <c r="L288" s="74">
        <f t="shared" si="8"/>
        <v>12</v>
      </c>
      <c r="M288" s="75">
        <v>12</v>
      </c>
      <c r="N288" s="76"/>
      <c r="O288" s="26"/>
      <c r="P288" s="26">
        <v>12</v>
      </c>
      <c r="Q288" s="97">
        <f t="shared" si="9"/>
        <v>1</v>
      </c>
      <c r="R288" s="46" t="s">
        <v>29</v>
      </c>
    </row>
    <row r="289" s="6" customFormat="1" ht="29" customHeight="1" spans="1:18">
      <c r="A289" s="25">
        <v>283</v>
      </c>
      <c r="B289" s="26" t="s">
        <v>21</v>
      </c>
      <c r="C289" s="26" t="s">
        <v>840</v>
      </c>
      <c r="D289" s="146" t="s">
        <v>863</v>
      </c>
      <c r="E289" s="30" t="s">
        <v>32</v>
      </c>
      <c r="F289" s="195" t="s">
        <v>864</v>
      </c>
      <c r="G289" s="196">
        <v>43893</v>
      </c>
      <c r="H289" s="196">
        <v>44135</v>
      </c>
      <c r="I289" s="195" t="s">
        <v>865</v>
      </c>
      <c r="J289" s="206" t="s">
        <v>29</v>
      </c>
      <c r="K289" s="195" t="s">
        <v>866</v>
      </c>
      <c r="L289" s="74">
        <f t="shared" si="8"/>
        <v>12</v>
      </c>
      <c r="M289" s="75"/>
      <c r="N289" s="76"/>
      <c r="O289" s="26">
        <v>12</v>
      </c>
      <c r="P289" s="26">
        <v>12</v>
      </c>
      <c r="Q289" s="97">
        <f t="shared" si="9"/>
        <v>1</v>
      </c>
      <c r="R289" s="46" t="s">
        <v>29</v>
      </c>
    </row>
    <row r="290" s="6" customFormat="1" ht="29" customHeight="1" spans="1:18">
      <c r="A290" s="25">
        <v>284</v>
      </c>
      <c r="B290" s="26" t="s">
        <v>21</v>
      </c>
      <c r="C290" s="26" t="s">
        <v>840</v>
      </c>
      <c r="D290" s="146" t="s">
        <v>867</v>
      </c>
      <c r="E290" s="30" t="s">
        <v>32</v>
      </c>
      <c r="F290" s="195" t="s">
        <v>868</v>
      </c>
      <c r="G290" s="196">
        <v>43893</v>
      </c>
      <c r="H290" s="196">
        <v>44135</v>
      </c>
      <c r="I290" s="195" t="s">
        <v>869</v>
      </c>
      <c r="J290" s="206" t="s">
        <v>29</v>
      </c>
      <c r="K290" s="195" t="s">
        <v>866</v>
      </c>
      <c r="L290" s="74">
        <f t="shared" si="8"/>
        <v>12</v>
      </c>
      <c r="M290" s="75"/>
      <c r="N290" s="76"/>
      <c r="O290" s="26">
        <v>12</v>
      </c>
      <c r="P290" s="26">
        <v>12</v>
      </c>
      <c r="Q290" s="97">
        <f t="shared" si="9"/>
        <v>1</v>
      </c>
      <c r="R290" s="46" t="s">
        <v>29</v>
      </c>
    </row>
    <row r="291" s="6" customFormat="1" ht="29" customHeight="1" spans="1:18">
      <c r="A291" s="25">
        <v>285</v>
      </c>
      <c r="B291" s="26" t="s">
        <v>21</v>
      </c>
      <c r="C291" s="26" t="s">
        <v>840</v>
      </c>
      <c r="D291" s="146" t="s">
        <v>870</v>
      </c>
      <c r="E291" s="30" t="s">
        <v>32</v>
      </c>
      <c r="F291" s="195" t="s">
        <v>871</v>
      </c>
      <c r="G291" s="196">
        <v>43893</v>
      </c>
      <c r="H291" s="196">
        <v>44135</v>
      </c>
      <c r="I291" s="195" t="s">
        <v>872</v>
      </c>
      <c r="J291" s="206" t="s">
        <v>29</v>
      </c>
      <c r="K291" s="195" t="s">
        <v>866</v>
      </c>
      <c r="L291" s="74">
        <f t="shared" si="8"/>
        <v>12</v>
      </c>
      <c r="M291" s="75"/>
      <c r="N291" s="76"/>
      <c r="O291" s="26">
        <v>12</v>
      </c>
      <c r="P291" s="26">
        <v>12</v>
      </c>
      <c r="Q291" s="97">
        <f t="shared" si="9"/>
        <v>1</v>
      </c>
      <c r="R291" s="46" t="s">
        <v>29</v>
      </c>
    </row>
    <row r="292" s="6" customFormat="1" ht="29" customHeight="1" spans="1:18">
      <c r="A292" s="25">
        <v>286</v>
      </c>
      <c r="B292" s="26" t="s">
        <v>21</v>
      </c>
      <c r="C292" s="26" t="s">
        <v>840</v>
      </c>
      <c r="D292" s="146" t="s">
        <v>873</v>
      </c>
      <c r="E292" s="30" t="s">
        <v>32</v>
      </c>
      <c r="F292" s="195" t="s">
        <v>874</v>
      </c>
      <c r="G292" s="196">
        <v>43893</v>
      </c>
      <c r="H292" s="196">
        <v>44135</v>
      </c>
      <c r="I292" s="195" t="s">
        <v>875</v>
      </c>
      <c r="J292" s="206" t="s">
        <v>29</v>
      </c>
      <c r="K292" s="195" t="s">
        <v>866</v>
      </c>
      <c r="L292" s="74">
        <f t="shared" si="8"/>
        <v>12</v>
      </c>
      <c r="M292" s="75"/>
      <c r="N292" s="76"/>
      <c r="O292" s="26">
        <v>12</v>
      </c>
      <c r="P292" s="26">
        <v>12</v>
      </c>
      <c r="Q292" s="97">
        <f t="shared" si="9"/>
        <v>1</v>
      </c>
      <c r="R292" s="46" t="s">
        <v>29</v>
      </c>
    </row>
    <row r="293" ht="15" customHeight="1" spans="1:18">
      <c r="A293" s="25">
        <v>287</v>
      </c>
      <c r="B293" s="26" t="s">
        <v>21</v>
      </c>
      <c r="C293" s="26" t="s">
        <v>876</v>
      </c>
      <c r="D293" s="104" t="s">
        <v>877</v>
      </c>
      <c r="E293" s="29" t="s">
        <v>24</v>
      </c>
      <c r="F293" s="146" t="s">
        <v>878</v>
      </c>
      <c r="G293" s="29">
        <v>2020.04</v>
      </c>
      <c r="H293" s="29" t="s">
        <v>194</v>
      </c>
      <c r="I293" s="28" t="s">
        <v>879</v>
      </c>
      <c r="J293" s="77" t="s">
        <v>29</v>
      </c>
      <c r="K293" s="72" t="s">
        <v>880</v>
      </c>
      <c r="L293" s="74">
        <f t="shared" si="8"/>
        <v>28.28</v>
      </c>
      <c r="M293" s="74">
        <v>28.28</v>
      </c>
      <c r="N293" s="26"/>
      <c r="O293" s="26"/>
      <c r="P293" s="26">
        <v>28.28</v>
      </c>
      <c r="Q293" s="97">
        <f t="shared" si="9"/>
        <v>1</v>
      </c>
      <c r="R293" s="46" t="s">
        <v>29</v>
      </c>
    </row>
    <row r="294" ht="15" customHeight="1" spans="1:18">
      <c r="A294" s="25">
        <v>288</v>
      </c>
      <c r="B294" s="26" t="s">
        <v>21</v>
      </c>
      <c r="C294" s="26" t="s">
        <v>876</v>
      </c>
      <c r="D294" s="28" t="s">
        <v>881</v>
      </c>
      <c r="E294" s="29" t="s">
        <v>24</v>
      </c>
      <c r="F294" s="146" t="s">
        <v>882</v>
      </c>
      <c r="G294" s="29" t="s">
        <v>883</v>
      </c>
      <c r="H294" s="29" t="s">
        <v>194</v>
      </c>
      <c r="I294" s="185" t="s">
        <v>884</v>
      </c>
      <c r="J294" s="77" t="s">
        <v>29</v>
      </c>
      <c r="K294" s="72" t="s">
        <v>207</v>
      </c>
      <c r="L294" s="74">
        <f t="shared" si="8"/>
        <v>27.524</v>
      </c>
      <c r="M294" s="74">
        <v>27.524</v>
      </c>
      <c r="N294" s="26"/>
      <c r="O294" s="26"/>
      <c r="P294" s="26">
        <v>27.524</v>
      </c>
      <c r="Q294" s="97">
        <f t="shared" si="9"/>
        <v>1</v>
      </c>
      <c r="R294" s="46" t="s">
        <v>29</v>
      </c>
    </row>
    <row r="295" ht="15" customHeight="1" spans="1:18">
      <c r="A295" s="25">
        <v>289</v>
      </c>
      <c r="B295" s="26" t="s">
        <v>21</v>
      </c>
      <c r="C295" s="26" t="s">
        <v>876</v>
      </c>
      <c r="D295" s="41" t="s">
        <v>885</v>
      </c>
      <c r="E295" s="30" t="s">
        <v>32</v>
      </c>
      <c r="F295" s="72" t="s">
        <v>886</v>
      </c>
      <c r="G295" s="29">
        <v>2020.04</v>
      </c>
      <c r="H295" s="29" t="s">
        <v>887</v>
      </c>
      <c r="I295" s="72" t="s">
        <v>888</v>
      </c>
      <c r="J295" s="77" t="s">
        <v>29</v>
      </c>
      <c r="K295" s="72" t="s">
        <v>889</v>
      </c>
      <c r="L295" s="74">
        <f t="shared" si="8"/>
        <v>12</v>
      </c>
      <c r="M295" s="46"/>
      <c r="N295" s="26"/>
      <c r="O295" s="26">
        <v>12</v>
      </c>
      <c r="P295" s="26">
        <v>12</v>
      </c>
      <c r="Q295" s="97">
        <f t="shared" si="9"/>
        <v>1</v>
      </c>
      <c r="R295" s="46" t="s">
        <v>29</v>
      </c>
    </row>
    <row r="296" ht="15" customHeight="1" spans="1:18">
      <c r="A296" s="25">
        <v>290</v>
      </c>
      <c r="B296" s="26" t="s">
        <v>21</v>
      </c>
      <c r="C296" s="26" t="s">
        <v>876</v>
      </c>
      <c r="D296" s="41" t="s">
        <v>890</v>
      </c>
      <c r="E296" s="29" t="s">
        <v>24</v>
      </c>
      <c r="F296" s="116" t="s">
        <v>891</v>
      </c>
      <c r="G296" s="29" t="s">
        <v>892</v>
      </c>
      <c r="H296" s="46" t="s">
        <v>41</v>
      </c>
      <c r="I296" s="116" t="s">
        <v>893</v>
      </c>
      <c r="J296" s="77" t="s">
        <v>29</v>
      </c>
      <c r="K296" s="72" t="s">
        <v>894</v>
      </c>
      <c r="L296" s="74">
        <f t="shared" si="8"/>
        <v>14</v>
      </c>
      <c r="M296" s="74">
        <v>14</v>
      </c>
      <c r="N296" s="26"/>
      <c r="O296" s="26"/>
      <c r="P296" s="26">
        <v>11.2</v>
      </c>
      <c r="Q296" s="97">
        <f t="shared" si="9"/>
        <v>0.8</v>
      </c>
      <c r="R296" s="26" t="s">
        <v>29</v>
      </c>
    </row>
    <row r="297" ht="15" customHeight="1" spans="1:18">
      <c r="A297" s="25">
        <v>291</v>
      </c>
      <c r="B297" s="26" t="s">
        <v>21</v>
      </c>
      <c r="C297" s="26" t="s">
        <v>876</v>
      </c>
      <c r="D297" s="28" t="s">
        <v>895</v>
      </c>
      <c r="E297" s="30" t="s">
        <v>70</v>
      </c>
      <c r="F297" s="28" t="s">
        <v>896</v>
      </c>
      <c r="G297" s="29" t="s">
        <v>897</v>
      </c>
      <c r="H297" s="29" t="s">
        <v>898</v>
      </c>
      <c r="I297" s="28" t="s">
        <v>899</v>
      </c>
      <c r="J297" s="77" t="s">
        <v>29</v>
      </c>
      <c r="K297" s="72" t="s">
        <v>900</v>
      </c>
      <c r="L297" s="74">
        <f t="shared" si="8"/>
        <v>2</v>
      </c>
      <c r="M297" s="74">
        <v>2</v>
      </c>
      <c r="N297" s="26"/>
      <c r="O297" s="26"/>
      <c r="P297" s="26">
        <v>2</v>
      </c>
      <c r="Q297" s="97">
        <f t="shared" si="9"/>
        <v>1</v>
      </c>
      <c r="R297" s="46" t="s">
        <v>29</v>
      </c>
    </row>
    <row r="298" ht="15" customHeight="1" spans="1:18">
      <c r="A298" s="25">
        <v>292</v>
      </c>
      <c r="B298" s="26" t="s">
        <v>21</v>
      </c>
      <c r="C298" s="26" t="s">
        <v>876</v>
      </c>
      <c r="D298" s="36" t="s">
        <v>901</v>
      </c>
      <c r="E298" s="72" t="s">
        <v>902</v>
      </c>
      <c r="F298" s="110" t="s">
        <v>97</v>
      </c>
      <c r="G298" s="197" t="s">
        <v>903</v>
      </c>
      <c r="H298" s="29" t="s">
        <v>904</v>
      </c>
      <c r="I298" s="28" t="s">
        <v>98</v>
      </c>
      <c r="J298" s="77" t="s">
        <v>29</v>
      </c>
      <c r="K298" s="72" t="s">
        <v>63</v>
      </c>
      <c r="L298" s="74">
        <f t="shared" si="8"/>
        <v>5</v>
      </c>
      <c r="M298" s="74">
        <v>5</v>
      </c>
      <c r="N298" s="26"/>
      <c r="O298" s="26"/>
      <c r="P298" s="26">
        <v>5</v>
      </c>
      <c r="Q298" s="97">
        <f t="shared" si="9"/>
        <v>1</v>
      </c>
      <c r="R298" s="46" t="s">
        <v>29</v>
      </c>
    </row>
    <row r="299" s="6" customFormat="1" ht="21" customHeight="1" spans="1:18">
      <c r="A299" s="25">
        <v>293</v>
      </c>
      <c r="B299" s="26" t="s">
        <v>21</v>
      </c>
      <c r="C299" s="26" t="s">
        <v>905</v>
      </c>
      <c r="D299" s="104" t="s">
        <v>906</v>
      </c>
      <c r="E299" s="29" t="s">
        <v>24</v>
      </c>
      <c r="F299" s="198" t="s">
        <v>907</v>
      </c>
      <c r="G299" s="46">
        <v>2020.1</v>
      </c>
      <c r="H299" s="46">
        <v>2020.12</v>
      </c>
      <c r="I299" s="207" t="s">
        <v>908</v>
      </c>
      <c r="J299" s="26" t="s">
        <v>29</v>
      </c>
      <c r="K299" s="208" t="s">
        <v>909</v>
      </c>
      <c r="L299" s="74">
        <f t="shared" si="8"/>
        <v>78.7</v>
      </c>
      <c r="M299" s="74">
        <v>78.7</v>
      </c>
      <c r="N299" s="26"/>
      <c r="O299" s="26"/>
      <c r="P299" s="26">
        <v>78.6596</v>
      </c>
      <c r="Q299" s="97">
        <f t="shared" si="9"/>
        <v>0.99948665819568</v>
      </c>
      <c r="R299" s="46" t="s">
        <v>29</v>
      </c>
    </row>
    <row r="300" s="6" customFormat="1" ht="21" customHeight="1" spans="1:18">
      <c r="A300" s="25">
        <v>294</v>
      </c>
      <c r="B300" s="26" t="s">
        <v>21</v>
      </c>
      <c r="C300" s="26" t="s">
        <v>905</v>
      </c>
      <c r="D300" s="104" t="s">
        <v>910</v>
      </c>
      <c r="E300" s="29" t="s">
        <v>24</v>
      </c>
      <c r="F300" s="198" t="s">
        <v>911</v>
      </c>
      <c r="G300" s="46">
        <v>2020.1</v>
      </c>
      <c r="H300" s="46">
        <v>2020.12</v>
      </c>
      <c r="I300" s="209" t="s">
        <v>912</v>
      </c>
      <c r="J300" s="26" t="s">
        <v>29</v>
      </c>
      <c r="K300" s="208" t="s">
        <v>909</v>
      </c>
      <c r="L300" s="74">
        <f t="shared" si="8"/>
        <v>21</v>
      </c>
      <c r="M300" s="75">
        <v>21</v>
      </c>
      <c r="N300" s="26"/>
      <c r="O300" s="26"/>
      <c r="P300" s="26">
        <v>21</v>
      </c>
      <c r="Q300" s="97">
        <f t="shared" si="9"/>
        <v>1</v>
      </c>
      <c r="R300" s="46" t="s">
        <v>29</v>
      </c>
    </row>
    <row r="301" s="6" customFormat="1" ht="21" customHeight="1" spans="1:18">
      <c r="A301" s="25">
        <v>295</v>
      </c>
      <c r="B301" s="26" t="s">
        <v>21</v>
      </c>
      <c r="C301" s="26" t="s">
        <v>905</v>
      </c>
      <c r="D301" s="104" t="s">
        <v>913</v>
      </c>
      <c r="E301" s="29" t="s">
        <v>24</v>
      </c>
      <c r="F301" s="198" t="s">
        <v>914</v>
      </c>
      <c r="G301" s="46">
        <v>2020.1</v>
      </c>
      <c r="H301" s="46">
        <v>2020.12</v>
      </c>
      <c r="I301" s="199" t="s">
        <v>915</v>
      </c>
      <c r="J301" s="26" t="s">
        <v>29</v>
      </c>
      <c r="K301" s="208" t="s">
        <v>909</v>
      </c>
      <c r="L301" s="74">
        <f t="shared" si="8"/>
        <v>33.6</v>
      </c>
      <c r="M301" s="74">
        <v>33.6</v>
      </c>
      <c r="N301" s="26"/>
      <c r="O301" s="26"/>
      <c r="P301" s="26">
        <v>33.6</v>
      </c>
      <c r="Q301" s="97">
        <f t="shared" si="9"/>
        <v>1</v>
      </c>
      <c r="R301" s="46" t="s">
        <v>29</v>
      </c>
    </row>
    <row r="302" s="6" customFormat="1" ht="21" customHeight="1" spans="1:18">
      <c r="A302" s="25">
        <v>296</v>
      </c>
      <c r="B302" s="26" t="s">
        <v>21</v>
      </c>
      <c r="C302" s="26" t="s">
        <v>905</v>
      </c>
      <c r="D302" s="104" t="s">
        <v>916</v>
      </c>
      <c r="E302" s="29" t="s">
        <v>24</v>
      </c>
      <c r="F302" s="198" t="s">
        <v>917</v>
      </c>
      <c r="G302" s="46">
        <v>2020.1</v>
      </c>
      <c r="H302" s="46">
        <v>2020.12</v>
      </c>
      <c r="I302" s="210" t="s">
        <v>918</v>
      </c>
      <c r="J302" s="26" t="s">
        <v>29</v>
      </c>
      <c r="K302" s="208" t="s">
        <v>909</v>
      </c>
      <c r="L302" s="74">
        <f t="shared" si="8"/>
        <v>14</v>
      </c>
      <c r="M302" s="74">
        <v>14</v>
      </c>
      <c r="N302" s="26"/>
      <c r="O302" s="26"/>
      <c r="P302" s="26">
        <v>14</v>
      </c>
      <c r="Q302" s="97">
        <f t="shared" si="9"/>
        <v>1</v>
      </c>
      <c r="R302" s="46" t="s">
        <v>29</v>
      </c>
    </row>
    <row r="303" s="6" customFormat="1" ht="21" customHeight="1" spans="1:18">
      <c r="A303" s="25">
        <v>297</v>
      </c>
      <c r="B303" s="26" t="s">
        <v>21</v>
      </c>
      <c r="C303" s="26" t="s">
        <v>905</v>
      </c>
      <c r="D303" s="36" t="s">
        <v>919</v>
      </c>
      <c r="E303" s="30" t="s">
        <v>32</v>
      </c>
      <c r="F303" s="199" t="s">
        <v>920</v>
      </c>
      <c r="G303" s="46">
        <v>2020.1</v>
      </c>
      <c r="H303" s="46">
        <v>2020.12</v>
      </c>
      <c r="I303" s="199" t="s">
        <v>921</v>
      </c>
      <c r="J303" s="26" t="s">
        <v>29</v>
      </c>
      <c r="K303" s="208" t="s">
        <v>922</v>
      </c>
      <c r="L303" s="74">
        <f t="shared" si="8"/>
        <v>113</v>
      </c>
      <c r="M303" s="74">
        <v>113</v>
      </c>
      <c r="N303" s="120"/>
      <c r="O303" s="26"/>
      <c r="P303" s="26">
        <v>112.89</v>
      </c>
      <c r="Q303" s="97">
        <f t="shared" si="9"/>
        <v>0.999026548672566</v>
      </c>
      <c r="R303" s="46" t="s">
        <v>29</v>
      </c>
    </row>
    <row r="304" s="6" customFormat="1" ht="21" customHeight="1" spans="1:18">
      <c r="A304" s="25">
        <v>298</v>
      </c>
      <c r="B304" s="26" t="s">
        <v>21</v>
      </c>
      <c r="C304" s="26" t="s">
        <v>905</v>
      </c>
      <c r="D304" s="28" t="s">
        <v>923</v>
      </c>
      <c r="E304" s="29" t="s">
        <v>24</v>
      </c>
      <c r="F304" s="199" t="s">
        <v>924</v>
      </c>
      <c r="G304" s="46">
        <v>2020.1</v>
      </c>
      <c r="H304" s="46">
        <v>2020.12</v>
      </c>
      <c r="I304" s="211" t="s">
        <v>925</v>
      </c>
      <c r="J304" s="26" t="s">
        <v>29</v>
      </c>
      <c r="K304" s="208" t="s">
        <v>926</v>
      </c>
      <c r="L304" s="74">
        <f t="shared" si="8"/>
        <v>15</v>
      </c>
      <c r="M304" s="74">
        <v>15</v>
      </c>
      <c r="N304" s="76"/>
      <c r="O304" s="26"/>
      <c r="P304" s="26">
        <v>14.7822</v>
      </c>
      <c r="Q304" s="97">
        <f t="shared" si="9"/>
        <v>0.98548</v>
      </c>
      <c r="R304" s="46" t="s">
        <v>29</v>
      </c>
    </row>
    <row r="305" s="6" customFormat="1" ht="21" customHeight="1" spans="1:18">
      <c r="A305" s="25">
        <v>299</v>
      </c>
      <c r="B305" s="26" t="s">
        <v>21</v>
      </c>
      <c r="C305" s="26" t="s">
        <v>905</v>
      </c>
      <c r="D305" s="36" t="s">
        <v>927</v>
      </c>
      <c r="E305" s="29" t="s">
        <v>24</v>
      </c>
      <c r="F305" s="200" t="s">
        <v>97</v>
      </c>
      <c r="G305" s="147">
        <v>2020.06</v>
      </c>
      <c r="H305" s="82">
        <v>2020.1</v>
      </c>
      <c r="I305" s="212" t="s">
        <v>98</v>
      </c>
      <c r="J305" s="26" t="s">
        <v>29</v>
      </c>
      <c r="K305" s="211" t="s">
        <v>158</v>
      </c>
      <c r="L305" s="74">
        <f t="shared" si="8"/>
        <v>5</v>
      </c>
      <c r="M305" s="82">
        <v>5</v>
      </c>
      <c r="N305" s="26"/>
      <c r="O305" s="26"/>
      <c r="P305" s="26">
        <v>4.56</v>
      </c>
      <c r="Q305" s="97">
        <f t="shared" si="9"/>
        <v>0.912</v>
      </c>
      <c r="R305" s="26" t="s">
        <v>44</v>
      </c>
    </row>
    <row r="306" ht="31.5" spans="1:18">
      <c r="A306" s="25">
        <v>300</v>
      </c>
      <c r="B306" s="26" t="s">
        <v>21</v>
      </c>
      <c r="C306" s="26" t="s">
        <v>928</v>
      </c>
      <c r="D306" s="36" t="s">
        <v>929</v>
      </c>
      <c r="E306" s="29" t="s">
        <v>24</v>
      </c>
      <c r="F306" s="46" t="s">
        <v>930</v>
      </c>
      <c r="G306" s="46">
        <v>2020.01</v>
      </c>
      <c r="H306" s="46">
        <v>2020.12</v>
      </c>
      <c r="I306" s="46" t="s">
        <v>931</v>
      </c>
      <c r="J306" s="46" t="s">
        <v>29</v>
      </c>
      <c r="K306" s="36" t="s">
        <v>932</v>
      </c>
      <c r="L306" s="74">
        <f t="shared" si="8"/>
        <v>75</v>
      </c>
      <c r="M306" s="74">
        <v>75</v>
      </c>
      <c r="N306" s="78"/>
      <c r="O306" s="78"/>
      <c r="P306" s="78">
        <v>75</v>
      </c>
      <c r="Q306" s="97">
        <f t="shared" si="9"/>
        <v>1</v>
      </c>
      <c r="R306" s="46" t="s">
        <v>29</v>
      </c>
    </row>
    <row r="307" ht="31.5" spans="1:18">
      <c r="A307" s="25">
        <v>301</v>
      </c>
      <c r="B307" s="26" t="s">
        <v>21</v>
      </c>
      <c r="C307" s="26" t="s">
        <v>933</v>
      </c>
      <c r="D307" s="36" t="s">
        <v>934</v>
      </c>
      <c r="E307" s="46" t="s">
        <v>935</v>
      </c>
      <c r="F307" s="46" t="s">
        <v>936</v>
      </c>
      <c r="G307" s="46">
        <v>2020.01</v>
      </c>
      <c r="H307" s="46">
        <v>2020.12</v>
      </c>
      <c r="I307" s="46" t="s">
        <v>937</v>
      </c>
      <c r="J307" s="46" t="s">
        <v>29</v>
      </c>
      <c r="K307" s="36" t="s">
        <v>832</v>
      </c>
      <c r="L307" s="74">
        <f t="shared" si="8"/>
        <v>100</v>
      </c>
      <c r="M307" s="26"/>
      <c r="N307" s="46"/>
      <c r="O307" s="26">
        <v>100</v>
      </c>
      <c r="P307" s="26">
        <v>0.65</v>
      </c>
      <c r="Q307" s="97">
        <f t="shared" si="9"/>
        <v>0.0065</v>
      </c>
      <c r="R307" s="26" t="s">
        <v>44</v>
      </c>
    </row>
    <row r="308" spans="1:18">
      <c r="A308" s="25">
        <v>302</v>
      </c>
      <c r="B308" s="26" t="s">
        <v>21</v>
      </c>
      <c r="C308" s="26" t="s">
        <v>938</v>
      </c>
      <c r="D308" s="36" t="s">
        <v>939</v>
      </c>
      <c r="E308" s="46" t="s">
        <v>935</v>
      </c>
      <c r="F308" s="46" t="s">
        <v>940</v>
      </c>
      <c r="G308" s="46">
        <v>2020.01</v>
      </c>
      <c r="H308" s="46">
        <v>2020.12</v>
      </c>
      <c r="I308" s="46" t="s">
        <v>941</v>
      </c>
      <c r="J308" s="46" t="s">
        <v>29</v>
      </c>
      <c r="K308" s="36"/>
      <c r="L308" s="74">
        <f t="shared" si="8"/>
        <v>28.88</v>
      </c>
      <c r="M308" s="74">
        <v>28.88</v>
      </c>
      <c r="N308" s="78"/>
      <c r="O308" s="78"/>
      <c r="P308" s="78">
        <v>10</v>
      </c>
      <c r="Q308" s="97">
        <f t="shared" si="9"/>
        <v>0.346260387811634</v>
      </c>
      <c r="R308" s="26" t="s">
        <v>44</v>
      </c>
    </row>
    <row r="309" spans="1:18">
      <c r="A309" s="25">
        <v>303</v>
      </c>
      <c r="B309" s="26" t="s">
        <v>21</v>
      </c>
      <c r="C309" s="26" t="s">
        <v>938</v>
      </c>
      <c r="D309" s="36" t="s">
        <v>939</v>
      </c>
      <c r="E309" s="46" t="s">
        <v>935</v>
      </c>
      <c r="F309" s="46" t="s">
        <v>940</v>
      </c>
      <c r="G309" s="46">
        <v>2020.01</v>
      </c>
      <c r="H309" s="46">
        <v>2020.12</v>
      </c>
      <c r="I309" s="46" t="s">
        <v>941</v>
      </c>
      <c r="J309" s="46" t="s">
        <v>29</v>
      </c>
      <c r="K309" s="36"/>
      <c r="L309" s="74">
        <f t="shared" si="8"/>
        <v>97.15</v>
      </c>
      <c r="M309" s="74">
        <v>76.247195</v>
      </c>
      <c r="N309" s="213">
        <v>20.902805</v>
      </c>
      <c r="O309" s="78"/>
      <c r="P309" s="78">
        <v>20</v>
      </c>
      <c r="Q309" s="97">
        <f t="shared" si="9"/>
        <v>0.205867215645908</v>
      </c>
      <c r="R309" s="26" t="s">
        <v>44</v>
      </c>
    </row>
    <row r="310" ht="31.5" spans="1:18">
      <c r="A310" s="25">
        <v>304</v>
      </c>
      <c r="B310" s="26" t="s">
        <v>21</v>
      </c>
      <c r="C310" s="26" t="s">
        <v>938</v>
      </c>
      <c r="D310" s="36" t="s">
        <v>942</v>
      </c>
      <c r="E310" s="46" t="s">
        <v>943</v>
      </c>
      <c r="F310" s="46" t="s">
        <v>944</v>
      </c>
      <c r="G310" s="46">
        <v>2020.01</v>
      </c>
      <c r="H310" s="46">
        <v>2020.12</v>
      </c>
      <c r="I310" s="46" t="s">
        <v>945</v>
      </c>
      <c r="J310" s="46" t="s">
        <v>29</v>
      </c>
      <c r="K310" s="36" t="s">
        <v>946</v>
      </c>
      <c r="L310" s="74">
        <f t="shared" si="8"/>
        <v>300</v>
      </c>
      <c r="M310" s="74">
        <v>200</v>
      </c>
      <c r="N310" s="78">
        <v>100</v>
      </c>
      <c r="O310" s="78"/>
      <c r="P310" s="78">
        <v>140</v>
      </c>
      <c r="Q310" s="97">
        <f t="shared" si="9"/>
        <v>0.466666666666667</v>
      </c>
      <c r="R310" s="26" t="s">
        <v>29</v>
      </c>
    </row>
    <row r="311" spans="1:18">
      <c r="A311" s="25">
        <v>305</v>
      </c>
      <c r="B311" s="26" t="s">
        <v>21</v>
      </c>
      <c r="C311" s="26" t="s">
        <v>938</v>
      </c>
      <c r="D311" s="36" t="s">
        <v>939</v>
      </c>
      <c r="E311" s="46" t="s">
        <v>935</v>
      </c>
      <c r="F311" s="46" t="s">
        <v>940</v>
      </c>
      <c r="G311" s="46">
        <v>2020.01</v>
      </c>
      <c r="H311" s="46">
        <v>2020.12</v>
      </c>
      <c r="I311" s="46" t="s">
        <v>941</v>
      </c>
      <c r="J311" s="46" t="s">
        <v>29</v>
      </c>
      <c r="K311" s="36"/>
      <c r="L311" s="74">
        <f t="shared" si="8"/>
        <v>50</v>
      </c>
      <c r="M311" s="78"/>
      <c r="N311" s="78">
        <v>50</v>
      </c>
      <c r="O311" s="78"/>
      <c r="P311" s="78">
        <v>28.32</v>
      </c>
      <c r="Q311" s="97">
        <f t="shared" si="9"/>
        <v>0.5664</v>
      </c>
      <c r="R311" s="26" t="s">
        <v>29</v>
      </c>
    </row>
    <row r="312" ht="31.5" spans="1:18">
      <c r="A312" s="25">
        <v>306</v>
      </c>
      <c r="B312" s="26" t="s">
        <v>21</v>
      </c>
      <c r="C312" s="26" t="s">
        <v>938</v>
      </c>
      <c r="D312" s="36" t="s">
        <v>947</v>
      </c>
      <c r="E312" s="46" t="s">
        <v>948</v>
      </c>
      <c r="F312" s="46" t="s">
        <v>949</v>
      </c>
      <c r="G312" s="46" t="s">
        <v>294</v>
      </c>
      <c r="H312" s="46" t="s">
        <v>666</v>
      </c>
      <c r="I312" s="46" t="s">
        <v>950</v>
      </c>
      <c r="J312" s="46" t="s">
        <v>29</v>
      </c>
      <c r="K312" s="36" t="s">
        <v>951</v>
      </c>
      <c r="L312" s="74">
        <f t="shared" si="8"/>
        <v>16.471</v>
      </c>
      <c r="M312" s="78"/>
      <c r="N312" s="78"/>
      <c r="O312" s="78">
        <v>16.471</v>
      </c>
      <c r="P312" s="78">
        <v>16.471</v>
      </c>
      <c r="Q312" s="97">
        <f t="shared" si="9"/>
        <v>1</v>
      </c>
      <c r="R312" s="46" t="s">
        <v>29</v>
      </c>
    </row>
    <row r="313" ht="31.5" spans="1:18">
      <c r="A313" s="25">
        <v>307</v>
      </c>
      <c r="B313" s="26" t="s">
        <v>21</v>
      </c>
      <c r="C313" s="26" t="s">
        <v>952</v>
      </c>
      <c r="D313" s="36" t="s">
        <v>953</v>
      </c>
      <c r="E313" s="46" t="s">
        <v>948</v>
      </c>
      <c r="F313" s="46" t="s">
        <v>954</v>
      </c>
      <c r="G313" s="46">
        <v>2020.01</v>
      </c>
      <c r="H313" s="46">
        <v>2020.01</v>
      </c>
      <c r="I313" s="46" t="s">
        <v>950</v>
      </c>
      <c r="J313" s="46" t="s">
        <v>29</v>
      </c>
      <c r="K313" s="36" t="s">
        <v>951</v>
      </c>
      <c r="L313" s="74">
        <f t="shared" si="8"/>
        <v>16.5</v>
      </c>
      <c r="M313" s="78"/>
      <c r="N313" s="78"/>
      <c r="O313" s="78">
        <v>16.5</v>
      </c>
      <c r="P313" s="78">
        <v>16.5</v>
      </c>
      <c r="Q313" s="97">
        <f t="shared" si="9"/>
        <v>1</v>
      </c>
      <c r="R313" s="46" t="s">
        <v>29</v>
      </c>
    </row>
    <row r="314" ht="21" spans="1:18">
      <c r="A314" s="25">
        <v>308</v>
      </c>
      <c r="B314" s="26" t="s">
        <v>21</v>
      </c>
      <c r="C314" s="27" t="s">
        <v>955</v>
      </c>
      <c r="D314" s="36" t="s">
        <v>956</v>
      </c>
      <c r="E314" s="30" t="s">
        <v>70</v>
      </c>
      <c r="F314" s="46" t="s">
        <v>957</v>
      </c>
      <c r="G314" s="46">
        <v>2020.02</v>
      </c>
      <c r="H314" s="46">
        <v>2020.12</v>
      </c>
      <c r="I314" s="46" t="s">
        <v>958</v>
      </c>
      <c r="J314" s="46" t="s">
        <v>29</v>
      </c>
      <c r="K314" s="36"/>
      <c r="L314" s="74">
        <f t="shared" si="8"/>
        <v>500</v>
      </c>
      <c r="M314" s="78"/>
      <c r="N314" s="78"/>
      <c r="O314" s="78">
        <v>500</v>
      </c>
      <c r="P314" s="78">
        <v>200</v>
      </c>
      <c r="Q314" s="97">
        <f t="shared" si="9"/>
        <v>0.4</v>
      </c>
      <c r="R314" s="26" t="s">
        <v>44</v>
      </c>
    </row>
    <row r="315" ht="31.5" spans="1:18">
      <c r="A315" s="25">
        <v>309</v>
      </c>
      <c r="B315" s="26" t="s">
        <v>21</v>
      </c>
      <c r="C315" s="27" t="s">
        <v>955</v>
      </c>
      <c r="D315" s="36" t="s">
        <v>959</v>
      </c>
      <c r="E315" s="46" t="s">
        <v>948</v>
      </c>
      <c r="F315" s="46" t="s">
        <v>960</v>
      </c>
      <c r="G315" s="46">
        <v>2020.01</v>
      </c>
      <c r="H315" s="46">
        <v>2020.12</v>
      </c>
      <c r="I315" s="46" t="s">
        <v>961</v>
      </c>
      <c r="J315" s="46" t="s">
        <v>29</v>
      </c>
      <c r="K315" s="36" t="s">
        <v>951</v>
      </c>
      <c r="L315" s="74">
        <f t="shared" si="8"/>
        <v>108.527195</v>
      </c>
      <c r="M315" s="78"/>
      <c r="N315" s="46">
        <v>108.527195</v>
      </c>
      <c r="O315" s="78"/>
      <c r="P315" s="74">
        <v>108.527195</v>
      </c>
      <c r="Q315" s="97">
        <f t="shared" si="9"/>
        <v>1</v>
      </c>
      <c r="R315" s="46" t="s">
        <v>29</v>
      </c>
    </row>
    <row r="316" ht="31.5" spans="1:18">
      <c r="A316" s="25">
        <v>310</v>
      </c>
      <c r="B316" s="26" t="s">
        <v>21</v>
      </c>
      <c r="C316" s="27" t="s">
        <v>962</v>
      </c>
      <c r="D316" s="36" t="s">
        <v>963</v>
      </c>
      <c r="E316" s="46" t="s">
        <v>964</v>
      </c>
      <c r="F316" s="46" t="s">
        <v>965</v>
      </c>
      <c r="G316" s="46">
        <v>2020.01</v>
      </c>
      <c r="H316" s="46">
        <v>2020.12</v>
      </c>
      <c r="I316" s="46" t="s">
        <v>966</v>
      </c>
      <c r="J316" s="46" t="s">
        <v>29</v>
      </c>
      <c r="K316" s="36" t="s">
        <v>967</v>
      </c>
      <c r="L316" s="74">
        <f t="shared" si="8"/>
        <v>670.86</v>
      </c>
      <c r="M316" s="46"/>
      <c r="N316" s="74">
        <v>335.43</v>
      </c>
      <c r="O316" s="46">
        <v>335.43</v>
      </c>
      <c r="P316" s="74">
        <v>670.86</v>
      </c>
      <c r="Q316" s="97">
        <f t="shared" si="9"/>
        <v>1</v>
      </c>
      <c r="R316" s="46" t="s">
        <v>29</v>
      </c>
    </row>
    <row r="317" ht="31.5" spans="1:18">
      <c r="A317" s="25">
        <v>311</v>
      </c>
      <c r="B317" s="26" t="s">
        <v>21</v>
      </c>
      <c r="C317" s="27" t="s">
        <v>968</v>
      </c>
      <c r="D317" s="36" t="s">
        <v>969</v>
      </c>
      <c r="E317" s="46" t="s">
        <v>970</v>
      </c>
      <c r="F317" s="46" t="s">
        <v>971</v>
      </c>
      <c r="G317" s="46">
        <v>2020.01</v>
      </c>
      <c r="H317" s="46">
        <v>2020.12</v>
      </c>
      <c r="I317" s="46" t="s">
        <v>972</v>
      </c>
      <c r="J317" s="46" t="s">
        <v>29</v>
      </c>
      <c r="K317" s="36" t="s">
        <v>951</v>
      </c>
      <c r="L317" s="74">
        <f t="shared" si="8"/>
        <v>220</v>
      </c>
      <c r="M317" s="46"/>
      <c r="N317" s="46"/>
      <c r="O317" s="46">
        <v>220</v>
      </c>
      <c r="P317" s="46">
        <v>187</v>
      </c>
      <c r="Q317" s="97">
        <f t="shared" si="9"/>
        <v>0.85</v>
      </c>
      <c r="R317" s="26" t="s">
        <v>44</v>
      </c>
    </row>
    <row r="318" ht="63" spans="1:18">
      <c r="A318" s="25">
        <v>312</v>
      </c>
      <c r="B318" s="26" t="s">
        <v>21</v>
      </c>
      <c r="C318" s="27" t="s">
        <v>973</v>
      </c>
      <c r="D318" s="36" t="s">
        <v>974</v>
      </c>
      <c r="E318" s="46" t="s">
        <v>970</v>
      </c>
      <c r="F318" s="46" t="s">
        <v>975</v>
      </c>
      <c r="G318" s="46">
        <v>2020.01</v>
      </c>
      <c r="H318" s="46">
        <v>2020.12</v>
      </c>
      <c r="I318" s="46" t="s">
        <v>976</v>
      </c>
      <c r="J318" s="46" t="s">
        <v>29</v>
      </c>
      <c r="K318" s="36" t="s">
        <v>977</v>
      </c>
      <c r="L318" s="74">
        <f t="shared" si="8"/>
        <v>1990</v>
      </c>
      <c r="M318" s="46"/>
      <c r="N318" s="46"/>
      <c r="O318" s="46">
        <v>1990</v>
      </c>
      <c r="P318" s="46">
        <v>1990</v>
      </c>
      <c r="Q318" s="97">
        <f t="shared" si="9"/>
        <v>1</v>
      </c>
      <c r="R318" s="46" t="s">
        <v>29</v>
      </c>
    </row>
    <row r="319" ht="31.5" spans="1:18">
      <c r="A319" s="25">
        <v>313</v>
      </c>
      <c r="B319" s="26" t="s">
        <v>21</v>
      </c>
      <c r="C319" s="12" t="s">
        <v>952</v>
      </c>
      <c r="D319" s="201" t="s">
        <v>978</v>
      </c>
      <c r="E319" s="202" t="s">
        <v>948</v>
      </c>
      <c r="F319" s="202" t="s">
        <v>979</v>
      </c>
      <c r="G319" s="202">
        <v>2020.01</v>
      </c>
      <c r="H319" s="202">
        <v>2020.12</v>
      </c>
      <c r="I319" s="202" t="s">
        <v>980</v>
      </c>
      <c r="J319" s="202" t="s">
        <v>29</v>
      </c>
      <c r="K319" s="201" t="s">
        <v>951</v>
      </c>
      <c r="L319" s="74">
        <f t="shared" si="8"/>
        <v>108</v>
      </c>
      <c r="M319" s="202"/>
      <c r="N319" s="202"/>
      <c r="O319" s="202">
        <v>108</v>
      </c>
      <c r="P319" s="214">
        <v>108</v>
      </c>
      <c r="Q319" s="97">
        <f t="shared" si="9"/>
        <v>1</v>
      </c>
      <c r="R319" s="46" t="s">
        <v>29</v>
      </c>
    </row>
    <row r="320" ht="18" customHeight="1" spans="1:18">
      <c r="A320" s="25">
        <v>314</v>
      </c>
      <c r="B320" s="26" t="s">
        <v>21</v>
      </c>
      <c r="C320" s="36" t="s">
        <v>981</v>
      </c>
      <c r="D320" s="36" t="s">
        <v>982</v>
      </c>
      <c r="E320" s="36" t="s">
        <v>948</v>
      </c>
      <c r="F320" s="36" t="s">
        <v>983</v>
      </c>
      <c r="G320" s="36">
        <v>2020.01</v>
      </c>
      <c r="H320" s="36">
        <v>2020.12</v>
      </c>
      <c r="I320" s="36" t="s">
        <v>984</v>
      </c>
      <c r="J320" s="36" t="s">
        <v>29</v>
      </c>
      <c r="K320" s="36" t="s">
        <v>951</v>
      </c>
      <c r="L320" s="74">
        <f t="shared" si="8"/>
        <v>320.97732</v>
      </c>
      <c r="M320" s="46"/>
      <c r="N320" s="46"/>
      <c r="O320" s="46">
        <v>320.97732</v>
      </c>
      <c r="P320" s="74">
        <v>320.97732</v>
      </c>
      <c r="Q320" s="97">
        <f t="shared" si="9"/>
        <v>1</v>
      </c>
      <c r="R320" s="46" t="s">
        <v>29</v>
      </c>
    </row>
    <row r="321" spans="1:18">
      <c r="A321" s="25">
        <v>315</v>
      </c>
      <c r="B321" s="26" t="s">
        <v>21</v>
      </c>
      <c r="C321" s="26" t="s">
        <v>933</v>
      </c>
      <c r="D321" s="41" t="s">
        <v>985</v>
      </c>
      <c r="E321" s="30" t="s">
        <v>32</v>
      </c>
      <c r="F321" s="120" t="s">
        <v>986</v>
      </c>
      <c r="G321" s="120">
        <v>2020.01</v>
      </c>
      <c r="H321" s="120">
        <v>2020.12</v>
      </c>
      <c r="I321" s="120" t="s">
        <v>987</v>
      </c>
      <c r="J321" s="120" t="s">
        <v>29</v>
      </c>
      <c r="K321" s="41"/>
      <c r="L321" s="74">
        <f t="shared" si="8"/>
        <v>702.5</v>
      </c>
      <c r="M321" s="82">
        <v>328</v>
      </c>
      <c r="N321" s="46"/>
      <c r="O321" s="26">
        <v>374.5</v>
      </c>
      <c r="P321" s="26">
        <v>702.5</v>
      </c>
      <c r="Q321" s="97">
        <f t="shared" si="9"/>
        <v>1</v>
      </c>
      <c r="R321" s="46" t="s">
        <v>29</v>
      </c>
    </row>
    <row r="322" s="6" customFormat="1" ht="21" customHeight="1" spans="1:18">
      <c r="A322" s="25">
        <v>316</v>
      </c>
      <c r="B322" s="26" t="s">
        <v>21</v>
      </c>
      <c r="C322" s="26" t="s">
        <v>933</v>
      </c>
      <c r="D322" s="36" t="s">
        <v>988</v>
      </c>
      <c r="E322" s="30" t="s">
        <v>32</v>
      </c>
      <c r="F322" s="211" t="s">
        <v>989</v>
      </c>
      <c r="G322" s="26">
        <v>2020.01</v>
      </c>
      <c r="H322" s="26">
        <v>2020.12</v>
      </c>
      <c r="I322" s="211" t="s">
        <v>990</v>
      </c>
      <c r="J322" s="120" t="s">
        <v>29</v>
      </c>
      <c r="K322" s="215" t="s">
        <v>991</v>
      </c>
      <c r="L322" s="74">
        <f t="shared" si="8"/>
        <v>85</v>
      </c>
      <c r="M322" s="74">
        <v>70</v>
      </c>
      <c r="N322" s="26">
        <v>15</v>
      </c>
      <c r="O322" s="26"/>
      <c r="P322" s="26">
        <v>85</v>
      </c>
      <c r="Q322" s="97">
        <f t="shared" si="9"/>
        <v>1</v>
      </c>
      <c r="R322" s="46" t="s">
        <v>29</v>
      </c>
    </row>
    <row r="323" ht="15" customHeight="1" spans="1:18">
      <c r="A323" s="25">
        <v>317</v>
      </c>
      <c r="B323" s="26" t="s">
        <v>21</v>
      </c>
      <c r="C323" s="46" t="s">
        <v>992</v>
      </c>
      <c r="D323" s="36" t="s">
        <v>993</v>
      </c>
      <c r="E323" s="46" t="s">
        <v>948</v>
      </c>
      <c r="F323" s="211" t="s">
        <v>954</v>
      </c>
      <c r="G323" s="26">
        <v>2020.01</v>
      </c>
      <c r="H323" s="26">
        <v>2020.12</v>
      </c>
      <c r="I323" s="36" t="s">
        <v>950</v>
      </c>
      <c r="J323" s="216" t="s">
        <v>29</v>
      </c>
      <c r="K323" s="36" t="s">
        <v>951</v>
      </c>
      <c r="L323" s="74">
        <f t="shared" si="8"/>
        <v>593.3725</v>
      </c>
      <c r="M323" s="46"/>
      <c r="N323" s="46"/>
      <c r="O323" s="46">
        <v>593.3725</v>
      </c>
      <c r="P323" s="74">
        <v>593.3725</v>
      </c>
      <c r="Q323" s="97">
        <f t="shared" si="9"/>
        <v>1</v>
      </c>
      <c r="R323" s="46" t="s">
        <v>29</v>
      </c>
    </row>
    <row r="324" ht="15" customHeight="1" spans="1:18">
      <c r="A324" s="25">
        <v>318</v>
      </c>
      <c r="B324" s="26" t="s">
        <v>21</v>
      </c>
      <c r="C324" s="46" t="s">
        <v>994</v>
      </c>
      <c r="D324" s="36" t="s">
        <v>995</v>
      </c>
      <c r="E324" s="46"/>
      <c r="F324" s="46"/>
      <c r="G324" s="46"/>
      <c r="H324" s="46"/>
      <c r="I324" s="46"/>
      <c r="J324" s="46"/>
      <c r="K324" s="36"/>
      <c r="L324" s="74">
        <f t="shared" si="8"/>
        <v>2.26</v>
      </c>
      <c r="M324" s="46"/>
      <c r="N324" s="46"/>
      <c r="O324" s="46">
        <v>2.26</v>
      </c>
      <c r="P324" s="74">
        <v>2.26</v>
      </c>
      <c r="Q324" s="97">
        <f t="shared" si="9"/>
        <v>1</v>
      </c>
      <c r="R324" s="46" t="s">
        <v>29</v>
      </c>
    </row>
    <row r="325" spans="1:18">
      <c r="A325" s="25">
        <v>319</v>
      </c>
      <c r="B325" s="26" t="s">
        <v>21</v>
      </c>
      <c r="C325" s="26" t="s">
        <v>938</v>
      </c>
      <c r="D325" s="36" t="s">
        <v>996</v>
      </c>
      <c r="E325" s="46" t="s">
        <v>970</v>
      </c>
      <c r="F325" s="46" t="s">
        <v>997</v>
      </c>
      <c r="G325" s="46">
        <v>2020.01</v>
      </c>
      <c r="H325" s="46">
        <v>2020.12</v>
      </c>
      <c r="I325" s="46" t="s">
        <v>998</v>
      </c>
      <c r="J325" s="46" t="s">
        <v>29</v>
      </c>
      <c r="K325" s="36"/>
      <c r="L325" s="74">
        <f t="shared" si="8"/>
        <v>727.030805</v>
      </c>
      <c r="M325" s="74">
        <v>727.030805</v>
      </c>
      <c r="N325" s="78"/>
      <c r="O325" s="78"/>
      <c r="P325" s="78">
        <v>727.030805</v>
      </c>
      <c r="Q325" s="97">
        <f t="shared" si="9"/>
        <v>1</v>
      </c>
      <c r="R325" s="46" t="s">
        <v>29</v>
      </c>
    </row>
    <row r="326" ht="34" customHeight="1" spans="1:18">
      <c r="A326" s="25">
        <v>320</v>
      </c>
      <c r="B326" s="26" t="s">
        <v>21</v>
      </c>
      <c r="C326" s="26" t="s">
        <v>938</v>
      </c>
      <c r="D326" s="36" t="s">
        <v>996</v>
      </c>
      <c r="E326" s="46" t="s">
        <v>970</v>
      </c>
      <c r="F326" s="211" t="s">
        <v>999</v>
      </c>
      <c r="G326" s="46">
        <v>2020.01</v>
      </c>
      <c r="H326" s="46">
        <v>2020.12</v>
      </c>
      <c r="I326" s="211" t="s">
        <v>1000</v>
      </c>
      <c r="J326" s="46" t="s">
        <v>29</v>
      </c>
      <c r="K326" s="36"/>
      <c r="L326" s="74">
        <f t="shared" si="8"/>
        <v>39.894796</v>
      </c>
      <c r="M326" s="74">
        <v>39.894796</v>
      </c>
      <c r="N326" s="78"/>
      <c r="O326" s="78"/>
      <c r="P326" s="78">
        <v>39.894796</v>
      </c>
      <c r="Q326" s="97">
        <f t="shared" si="9"/>
        <v>1</v>
      </c>
      <c r="R326" s="46" t="s">
        <v>29</v>
      </c>
    </row>
    <row r="327" spans="1:18">
      <c r="A327" s="25">
        <v>321</v>
      </c>
      <c r="B327" s="26" t="s">
        <v>21</v>
      </c>
      <c r="C327" s="26" t="s">
        <v>938</v>
      </c>
      <c r="D327" s="36" t="s">
        <v>1001</v>
      </c>
      <c r="E327" s="46" t="s">
        <v>970</v>
      </c>
      <c r="F327" s="46" t="s">
        <v>1002</v>
      </c>
      <c r="G327" s="46">
        <v>2020.01</v>
      </c>
      <c r="H327" s="46">
        <v>2020.12</v>
      </c>
      <c r="I327" s="46" t="s">
        <v>1003</v>
      </c>
      <c r="J327" s="46" t="s">
        <v>29</v>
      </c>
      <c r="K327" s="36"/>
      <c r="L327" s="74">
        <f t="shared" si="8"/>
        <v>1394</v>
      </c>
      <c r="M327" s="74">
        <v>1394</v>
      </c>
      <c r="N327" s="78"/>
      <c r="O327" s="78"/>
      <c r="P327" s="78">
        <v>1394</v>
      </c>
      <c r="Q327" s="97">
        <f t="shared" si="9"/>
        <v>1</v>
      </c>
      <c r="R327" s="46" t="s">
        <v>29</v>
      </c>
    </row>
    <row r="328" spans="1:18">
      <c r="A328" s="25">
        <v>322</v>
      </c>
      <c r="B328" s="26" t="s">
        <v>21</v>
      </c>
      <c r="C328" s="26" t="s">
        <v>938</v>
      </c>
      <c r="D328" s="36" t="s">
        <v>1004</v>
      </c>
      <c r="E328" s="46" t="s">
        <v>1005</v>
      </c>
      <c r="F328" s="46" t="s">
        <v>1006</v>
      </c>
      <c r="G328" s="46">
        <v>2020.01</v>
      </c>
      <c r="H328" s="46">
        <v>2020.12</v>
      </c>
      <c r="I328" s="46" t="s">
        <v>1006</v>
      </c>
      <c r="J328" s="46" t="s">
        <v>29</v>
      </c>
      <c r="K328" s="36"/>
      <c r="L328" s="74">
        <f>M328+N328+O328</f>
        <v>172.425</v>
      </c>
      <c r="M328" s="74">
        <v>172.425</v>
      </c>
      <c r="N328" s="78"/>
      <c r="O328" s="78"/>
      <c r="P328" s="74">
        <v>172.425</v>
      </c>
      <c r="Q328" s="97">
        <f>P328/L328</f>
        <v>1</v>
      </c>
      <c r="R328" s="46" t="s">
        <v>29</v>
      </c>
    </row>
    <row r="329" ht="31.5" spans="1:18">
      <c r="A329" s="25">
        <v>323</v>
      </c>
      <c r="B329" s="26" t="s">
        <v>21</v>
      </c>
      <c r="C329" s="26" t="s">
        <v>938</v>
      </c>
      <c r="D329" s="36" t="s">
        <v>1007</v>
      </c>
      <c r="E329" s="46" t="s">
        <v>948</v>
      </c>
      <c r="F329" s="46" t="s">
        <v>1008</v>
      </c>
      <c r="G329" s="46">
        <v>2020.01</v>
      </c>
      <c r="H329" s="46">
        <v>2020.12</v>
      </c>
      <c r="I329" s="46" t="s">
        <v>1008</v>
      </c>
      <c r="J329" s="46" t="s">
        <v>29</v>
      </c>
      <c r="K329" s="36" t="s">
        <v>946</v>
      </c>
      <c r="L329" s="74">
        <f>M329+N329+O329</f>
        <v>570.57</v>
      </c>
      <c r="M329" s="78"/>
      <c r="N329" s="78">
        <v>570.57</v>
      </c>
      <c r="O329" s="78"/>
      <c r="P329" s="74">
        <v>570.57</v>
      </c>
      <c r="Q329" s="97">
        <f>P329/L329</f>
        <v>1</v>
      </c>
      <c r="R329" s="46" t="s">
        <v>29</v>
      </c>
    </row>
    <row r="330" spans="1:18">
      <c r="A330" s="25">
        <v>324</v>
      </c>
      <c r="B330" s="26" t="s">
        <v>21</v>
      </c>
      <c r="C330" s="26" t="s">
        <v>933</v>
      </c>
      <c r="D330" s="36" t="s">
        <v>1009</v>
      </c>
      <c r="E330" s="46" t="s">
        <v>1010</v>
      </c>
      <c r="F330" s="46" t="s">
        <v>1011</v>
      </c>
      <c r="G330" s="46">
        <v>2020.01</v>
      </c>
      <c r="H330" s="46">
        <v>2020.12</v>
      </c>
      <c r="I330" s="46" t="s">
        <v>1012</v>
      </c>
      <c r="J330" s="46" t="s">
        <v>29</v>
      </c>
      <c r="K330" s="36"/>
      <c r="L330" s="74">
        <f>M330+N330+O330</f>
        <v>30</v>
      </c>
      <c r="M330" s="78"/>
      <c r="N330" s="78"/>
      <c r="O330" s="78">
        <v>30</v>
      </c>
      <c r="P330" s="78" t="s">
        <v>194</v>
      </c>
      <c r="Q330" s="97">
        <v>0</v>
      </c>
      <c r="R330" s="26" t="s">
        <v>44</v>
      </c>
    </row>
  </sheetData>
  <mergeCells count="21">
    <mergeCell ref="A1:R1"/>
    <mergeCell ref="G2:H2"/>
    <mergeCell ref="A2:A5"/>
    <mergeCell ref="B2:B5"/>
    <mergeCell ref="C2:C5"/>
    <mergeCell ref="D2:D5"/>
    <mergeCell ref="E2:E5"/>
    <mergeCell ref="F2:F5"/>
    <mergeCell ref="G3:G5"/>
    <mergeCell ref="H3:H5"/>
    <mergeCell ref="I2:I5"/>
    <mergeCell ref="J2:J5"/>
    <mergeCell ref="K2:K5"/>
    <mergeCell ref="L4:L5"/>
    <mergeCell ref="M4:M5"/>
    <mergeCell ref="N4:N5"/>
    <mergeCell ref="O4:O5"/>
    <mergeCell ref="P2:P5"/>
    <mergeCell ref="Q2:Q5"/>
    <mergeCell ref="R2:R5"/>
    <mergeCell ref="L2:O3"/>
  </mergeCells>
  <dataValidations count="1">
    <dataValidation allowBlank="1" showInputMessage="1" showErrorMessage="1" sqref="D166 D307 F307:J307 K307 D321 F321:J321 K321 D322 J322"/>
  </dataValidation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木马</cp:lastModifiedBy>
  <dcterms:created xsi:type="dcterms:W3CDTF">2020-11-14T08:44:00Z</dcterms:created>
  <dcterms:modified xsi:type="dcterms:W3CDTF">2022-05-30T01:36:49Z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9893FDF4931C42619ED9C9317D8B7614</vt:lpwstr>
  </property>
</Properties>
</file>